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harts/chart4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 hidePivotFieldList="1"/>
  <mc:AlternateContent xmlns:mc="http://schemas.openxmlformats.org/markup-compatibility/2006">
    <mc:Choice Requires="x15">
      <x15ac:absPath xmlns:x15ac="http://schemas.microsoft.com/office/spreadsheetml/2010/11/ac" url="https://unisydneyedu-my.sharepoint.com/personal/yzha0682_uni_sydney_edu_au/Documents/"/>
    </mc:Choice>
  </mc:AlternateContent>
  <xr:revisionPtr revIDLastSave="0" documentId="8_{486AB672-DB68-483E-8F9F-D1649041887A}" xr6:coauthVersionLast="47" xr6:coauthVersionMax="47" xr10:uidLastSave="{00000000-0000-0000-0000-000000000000}"/>
  <bookViews>
    <workbookView xWindow="0" yWindow="740" windowWidth="29360" windowHeight="17040" firstSheet="4" activeTab="4" xr2:uid="{93D7FE2C-D7FB-9E42-98FC-B8D82E86517D}"/>
  </bookViews>
  <sheets>
    <sheet name="Summary Details" sheetId="1" r:id="rId1"/>
    <sheet name="Nutrition and Segment" sheetId="2" r:id="rId2"/>
    <sheet name="Summary Details cleanning" sheetId="4" r:id="rId3"/>
    <sheet name="Pivot Table (Flavour Category)" sheetId="9" r:id="rId4"/>
    <sheet name="Pivot Table (Count of Brand)" sheetId="6" r:id="rId5"/>
    <sheet name="Pivot Table (Count Price Band)" sheetId="11" r:id="rId6"/>
  </sheets>
  <definedNames>
    <definedName name="_xlchart.v1.0" hidden="1">'Summary Details cleanning'!$I$3:$I$89</definedName>
    <definedName name="_xlchart.v1.1" hidden="1">'Summary Details cleanning'!$E$3:$E$89</definedName>
    <definedName name="_xlchart.v1.2" hidden="1">'Summary Details cleanning'!$I$2</definedName>
    <definedName name="_xlchart.v1.3" hidden="1">'Summary Details cleanning'!$I$3:$I$89</definedName>
    <definedName name="_xlchart.v1.4" hidden="1">'Summary Details cleanning'!$E$2</definedName>
    <definedName name="_xlchart.v1.5" hidden="1">'Summary Details cleanning'!$E$3:$E$89</definedName>
  </definedNames>
  <calcPr calcId="191028"/>
  <pivotCaches>
    <pivotCache cacheId="11392" r:id="rId7"/>
    <pivotCache cacheId="11393" r:id="rId8"/>
    <pivotCache cacheId="1139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9" l="1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H88" i="11"/>
  <c r="I88" i="11" s="1"/>
  <c r="J88" i="11" s="1" a="1"/>
  <c r="J88" i="11" s="1"/>
  <c r="H87" i="11"/>
  <c r="I87" i="11" s="1"/>
  <c r="J87" i="11" s="1" a="1"/>
  <c r="J87" i="11" s="1"/>
  <c r="H86" i="11"/>
  <c r="I86" i="11" s="1"/>
  <c r="J86" i="11" s="1" a="1"/>
  <c r="J86" i="11" s="1"/>
  <c r="H85" i="11"/>
  <c r="I85" i="11" s="1"/>
  <c r="J85" i="11" s="1" a="1"/>
  <c r="J85" i="11" s="1"/>
  <c r="H84" i="11"/>
  <c r="I84" i="11" s="1"/>
  <c r="J84" i="11" s="1" a="1"/>
  <c r="J84" i="11" s="1"/>
  <c r="H83" i="11"/>
  <c r="I83" i="11" s="1"/>
  <c r="J83" i="11" s="1" a="1"/>
  <c r="J83" i="11" s="1"/>
  <c r="H82" i="11"/>
  <c r="I82" i="11" s="1"/>
  <c r="J82" i="11" s="1" a="1"/>
  <c r="J82" i="11" s="1"/>
  <c r="H81" i="11"/>
  <c r="I81" i="11" s="1"/>
  <c r="J81" i="11" s="1" a="1"/>
  <c r="J81" i="11" s="1"/>
  <c r="H80" i="11"/>
  <c r="I80" i="11" s="1"/>
  <c r="J80" i="11" s="1" a="1"/>
  <c r="J80" i="11" s="1"/>
  <c r="H79" i="11"/>
  <c r="I79" i="11" s="1"/>
  <c r="J79" i="11" s="1" a="1"/>
  <c r="J79" i="11" s="1"/>
  <c r="H78" i="11"/>
  <c r="I78" i="11" s="1"/>
  <c r="J78" i="11" s="1" a="1"/>
  <c r="J78" i="11" s="1"/>
  <c r="H77" i="11"/>
  <c r="I77" i="11" s="1"/>
  <c r="J77" i="11" s="1" a="1"/>
  <c r="J77" i="11" s="1"/>
  <c r="H76" i="11"/>
  <c r="I76" i="11" s="1"/>
  <c r="J76" i="11" s="1" a="1"/>
  <c r="J76" i="11" s="1"/>
  <c r="H75" i="11"/>
  <c r="I75" i="11" s="1"/>
  <c r="J75" i="11" s="1" a="1"/>
  <c r="J75" i="11" s="1"/>
  <c r="H74" i="11"/>
  <c r="I74" i="11" s="1"/>
  <c r="J74" i="11" s="1" a="1"/>
  <c r="J74" i="11" s="1"/>
  <c r="H73" i="11"/>
  <c r="I73" i="11" s="1"/>
  <c r="J73" i="11" s="1" a="1"/>
  <c r="J73" i="11" s="1"/>
  <c r="H72" i="11"/>
  <c r="I72" i="11" s="1"/>
  <c r="J72" i="11" s="1" a="1"/>
  <c r="J72" i="11" s="1"/>
  <c r="H71" i="11"/>
  <c r="I71" i="11" s="1"/>
  <c r="J71" i="11" s="1" a="1"/>
  <c r="J71" i="11" s="1"/>
  <c r="H70" i="11"/>
  <c r="I70" i="11" s="1"/>
  <c r="J70" i="11" s="1" a="1"/>
  <c r="J70" i="11" s="1"/>
  <c r="H69" i="11"/>
  <c r="I69" i="11" s="1"/>
  <c r="J69" i="11" s="1" a="1"/>
  <c r="J69" i="11" s="1"/>
  <c r="H68" i="11"/>
  <c r="I68" i="11" s="1"/>
  <c r="J68" i="11" s="1" a="1"/>
  <c r="J68" i="11" s="1"/>
  <c r="H67" i="11"/>
  <c r="I67" i="11" s="1"/>
  <c r="J67" i="11" s="1" a="1"/>
  <c r="J67" i="11" s="1"/>
  <c r="H66" i="11"/>
  <c r="I66" i="11" s="1"/>
  <c r="J66" i="11" s="1" a="1"/>
  <c r="J66" i="11" s="1"/>
  <c r="H65" i="11"/>
  <c r="I65" i="11" s="1"/>
  <c r="J65" i="11" s="1" a="1"/>
  <c r="J65" i="11" s="1"/>
  <c r="H64" i="11"/>
  <c r="I64" i="11" s="1"/>
  <c r="J64" i="11" s="1" a="1"/>
  <c r="J64" i="11" s="1"/>
  <c r="H63" i="11"/>
  <c r="I63" i="11" s="1"/>
  <c r="J63" i="11" s="1" a="1"/>
  <c r="J63" i="11" s="1"/>
  <c r="H62" i="11"/>
  <c r="I62" i="11" s="1"/>
  <c r="J62" i="11" s="1" a="1"/>
  <c r="J62" i="11" s="1"/>
  <c r="H61" i="11"/>
  <c r="I61" i="11" s="1"/>
  <c r="J61" i="11" s="1" a="1"/>
  <c r="J61" i="11" s="1"/>
  <c r="H60" i="11"/>
  <c r="I60" i="11" s="1"/>
  <c r="J60" i="11" s="1" a="1"/>
  <c r="J60" i="11" s="1"/>
  <c r="H59" i="11"/>
  <c r="I59" i="11" s="1"/>
  <c r="J59" i="11" s="1" a="1"/>
  <c r="J59" i="11" s="1"/>
  <c r="H58" i="11"/>
  <c r="I58" i="11" s="1"/>
  <c r="J58" i="11" s="1" a="1"/>
  <c r="J58" i="11" s="1"/>
  <c r="H57" i="11"/>
  <c r="I57" i="11" s="1"/>
  <c r="J57" i="11" s="1" a="1"/>
  <c r="J57" i="11" s="1"/>
  <c r="H56" i="11"/>
  <c r="I56" i="11" s="1"/>
  <c r="J56" i="11" s="1" a="1"/>
  <c r="J56" i="11" s="1"/>
  <c r="H55" i="11"/>
  <c r="I55" i="11" s="1"/>
  <c r="J55" i="11" s="1" a="1"/>
  <c r="J55" i="11" s="1"/>
  <c r="H54" i="11"/>
  <c r="I54" i="11" s="1"/>
  <c r="J54" i="11" s="1" a="1"/>
  <c r="J54" i="11" s="1"/>
  <c r="H53" i="11"/>
  <c r="I53" i="11" s="1"/>
  <c r="J53" i="11" s="1" a="1"/>
  <c r="J53" i="11" s="1"/>
  <c r="H52" i="11"/>
  <c r="I52" i="11" s="1"/>
  <c r="J52" i="11" s="1" a="1"/>
  <c r="J52" i="11" s="1"/>
  <c r="H51" i="11"/>
  <c r="I51" i="11" s="1"/>
  <c r="J51" i="11" s="1" a="1"/>
  <c r="J51" i="11" s="1"/>
  <c r="H50" i="11"/>
  <c r="I50" i="11" s="1"/>
  <c r="J50" i="11" s="1" a="1"/>
  <c r="J50" i="11" s="1"/>
  <c r="H49" i="11"/>
  <c r="I49" i="11" s="1"/>
  <c r="J49" i="11" s="1" a="1"/>
  <c r="J49" i="11" s="1"/>
  <c r="H48" i="11"/>
  <c r="I48" i="11" s="1"/>
  <c r="J48" i="11" s="1" a="1"/>
  <c r="J48" i="11" s="1"/>
  <c r="H47" i="11"/>
  <c r="I47" i="11" s="1"/>
  <c r="J47" i="11" s="1" a="1"/>
  <c r="J47" i="11" s="1"/>
  <c r="H46" i="11"/>
  <c r="I46" i="11" s="1"/>
  <c r="J46" i="11" s="1" a="1"/>
  <c r="J46" i="11" s="1"/>
  <c r="H45" i="11"/>
  <c r="I45" i="11" s="1"/>
  <c r="J45" i="11" s="1" a="1"/>
  <c r="J45" i="11" s="1"/>
  <c r="H44" i="11"/>
  <c r="I44" i="11" s="1"/>
  <c r="J44" i="11" s="1" a="1"/>
  <c r="J44" i="11" s="1"/>
  <c r="H43" i="11"/>
  <c r="I43" i="11" s="1"/>
  <c r="J43" i="11" s="1" a="1"/>
  <c r="J43" i="11" s="1"/>
  <c r="H42" i="11"/>
  <c r="I42" i="11" s="1"/>
  <c r="J42" i="11" s="1" a="1"/>
  <c r="J42" i="11" s="1"/>
  <c r="H41" i="11"/>
  <c r="I41" i="11" s="1"/>
  <c r="J41" i="11" s="1" a="1"/>
  <c r="J41" i="11" s="1"/>
  <c r="H40" i="11"/>
  <c r="I40" i="11" s="1"/>
  <c r="J40" i="11" s="1" a="1"/>
  <c r="J40" i="11" s="1"/>
  <c r="H39" i="11"/>
  <c r="I39" i="11" s="1"/>
  <c r="J39" i="11" s="1" a="1"/>
  <c r="J39" i="11" s="1"/>
  <c r="H38" i="11"/>
  <c r="I38" i="11" s="1"/>
  <c r="J38" i="11" s="1" a="1"/>
  <c r="J38" i="11" s="1"/>
  <c r="H37" i="11"/>
  <c r="I37" i="11" s="1"/>
  <c r="J37" i="11" s="1" a="1"/>
  <c r="J37" i="11" s="1"/>
  <c r="H36" i="11"/>
  <c r="I36" i="11" s="1"/>
  <c r="J36" i="11" s="1" a="1"/>
  <c r="J36" i="11" s="1"/>
  <c r="H35" i="11"/>
  <c r="I35" i="11" s="1"/>
  <c r="J35" i="11" s="1" a="1"/>
  <c r="J35" i="11" s="1"/>
  <c r="H34" i="11"/>
  <c r="I34" i="11" s="1"/>
  <c r="J34" i="11" s="1" a="1"/>
  <c r="J34" i="11" s="1"/>
  <c r="H33" i="11"/>
  <c r="I33" i="11" s="1"/>
  <c r="J33" i="11" s="1" a="1"/>
  <c r="J33" i="11" s="1"/>
  <c r="H32" i="11"/>
  <c r="I32" i="11" s="1"/>
  <c r="J32" i="11" s="1" a="1"/>
  <c r="J32" i="11" s="1"/>
  <c r="H31" i="11"/>
  <c r="I31" i="11" s="1"/>
  <c r="J31" i="11" s="1" a="1"/>
  <c r="J31" i="11" s="1"/>
  <c r="H30" i="11"/>
  <c r="I30" i="11" s="1"/>
  <c r="J30" i="11" s="1" a="1"/>
  <c r="J30" i="11" s="1"/>
  <c r="H29" i="11"/>
  <c r="I29" i="11" s="1"/>
  <c r="J29" i="11" s="1" a="1"/>
  <c r="J29" i="11" s="1"/>
  <c r="H28" i="11"/>
  <c r="I28" i="11" s="1"/>
  <c r="J28" i="11" s="1" a="1"/>
  <c r="J28" i="11" s="1"/>
  <c r="H27" i="11"/>
  <c r="I27" i="11" s="1"/>
  <c r="J27" i="11" s="1" a="1"/>
  <c r="J27" i="11" s="1"/>
  <c r="H26" i="11"/>
  <c r="I26" i="11" s="1"/>
  <c r="J26" i="11" s="1" a="1"/>
  <c r="J26" i="11" s="1"/>
  <c r="H25" i="11"/>
  <c r="I25" i="11" s="1"/>
  <c r="J25" i="11" s="1" a="1"/>
  <c r="J25" i="11" s="1"/>
  <c r="H24" i="11"/>
  <c r="I24" i="11" s="1"/>
  <c r="J24" i="11" s="1" a="1"/>
  <c r="J24" i="11" s="1"/>
  <c r="H23" i="11"/>
  <c r="I23" i="11" s="1"/>
  <c r="J23" i="11" s="1" a="1"/>
  <c r="J23" i="11" s="1"/>
  <c r="H22" i="11"/>
  <c r="I22" i="11" s="1"/>
  <c r="J22" i="11" s="1" a="1"/>
  <c r="J22" i="11" s="1"/>
  <c r="H21" i="11"/>
  <c r="I21" i="11" s="1"/>
  <c r="J21" i="11" s="1" a="1"/>
  <c r="J21" i="11" s="1"/>
  <c r="H20" i="11"/>
  <c r="I20" i="11" s="1"/>
  <c r="J20" i="11" s="1" a="1"/>
  <c r="J20" i="11" s="1"/>
  <c r="H19" i="11"/>
  <c r="I19" i="11" s="1"/>
  <c r="J19" i="11" s="1" a="1"/>
  <c r="J19" i="11" s="1"/>
  <c r="H18" i="11"/>
  <c r="I18" i="11" s="1"/>
  <c r="J18" i="11" s="1" a="1"/>
  <c r="J18" i="11" s="1"/>
  <c r="H17" i="11"/>
  <c r="I17" i="11" s="1"/>
  <c r="J17" i="11" s="1" a="1"/>
  <c r="J17" i="11" s="1"/>
  <c r="H16" i="11"/>
  <c r="I16" i="11" s="1"/>
  <c r="J16" i="11" s="1" a="1"/>
  <c r="J16" i="11" s="1"/>
  <c r="H15" i="11"/>
  <c r="I15" i="11" s="1"/>
  <c r="J15" i="11" s="1" a="1"/>
  <c r="J15" i="11" s="1"/>
  <c r="H14" i="11"/>
  <c r="I14" i="11" s="1"/>
  <c r="J14" i="11" s="1" a="1"/>
  <c r="J14" i="11" s="1"/>
  <c r="H13" i="11"/>
  <c r="I13" i="11" s="1"/>
  <c r="J13" i="11" s="1" a="1"/>
  <c r="J13" i="11" s="1"/>
  <c r="H12" i="11"/>
  <c r="I12" i="11" s="1"/>
  <c r="J12" i="11" s="1" a="1"/>
  <c r="J12" i="11" s="1"/>
  <c r="H11" i="11"/>
  <c r="I11" i="11" s="1"/>
  <c r="J11" i="11" s="1" a="1"/>
  <c r="J11" i="11" s="1"/>
  <c r="H10" i="11"/>
  <c r="I10" i="11" s="1"/>
  <c r="J10" i="11" s="1" a="1"/>
  <c r="J10" i="11" s="1"/>
  <c r="H9" i="11"/>
  <c r="I9" i="11" s="1"/>
  <c r="J9" i="11" s="1" a="1"/>
  <c r="J9" i="11" s="1"/>
  <c r="H8" i="11"/>
  <c r="I8" i="11" s="1"/>
  <c r="J8" i="11" s="1" a="1"/>
  <c r="J8" i="11" s="1"/>
  <c r="H7" i="11"/>
  <c r="I7" i="11" s="1"/>
  <c r="J7" i="11" s="1" a="1"/>
  <c r="J7" i="11" s="1"/>
  <c r="H6" i="11"/>
  <c r="I6" i="11" s="1"/>
  <c r="J6" i="11" s="1" a="1"/>
  <c r="J6" i="11" s="1"/>
  <c r="H5" i="11"/>
  <c r="I5" i="11" s="1"/>
  <c r="J5" i="11" s="1" a="1"/>
  <c r="J5" i="11" s="1"/>
  <c r="H4" i="11"/>
  <c r="I4" i="11" s="1"/>
  <c r="J4" i="11" s="1" a="1"/>
  <c r="J4" i="11" s="1"/>
  <c r="H3" i="11"/>
  <c r="I3" i="11" s="1"/>
  <c r="J3" i="11" s="1" a="1"/>
  <c r="J3" i="11" s="1"/>
  <c r="I2" i="11"/>
  <c r="J2" i="11" s="1" a="1"/>
  <c r="J2" i="11" s="1"/>
  <c r="I88" i="9"/>
  <c r="J88" i="9" s="1"/>
  <c r="I87" i="9"/>
  <c r="J87" i="9" s="1"/>
  <c r="I86" i="9"/>
  <c r="J86" i="9" s="1"/>
  <c r="J85" i="9"/>
  <c r="I85" i="9"/>
  <c r="I84" i="9"/>
  <c r="J84" i="9" s="1"/>
  <c r="I83" i="9"/>
  <c r="J83" i="9" s="1"/>
  <c r="I82" i="9"/>
  <c r="J82" i="9" s="1"/>
  <c r="I81" i="9"/>
  <c r="J81" i="9" s="1"/>
  <c r="I80" i="9"/>
  <c r="J80" i="9" s="1"/>
  <c r="I79" i="9"/>
  <c r="J79" i="9" s="1"/>
  <c r="I78" i="9"/>
  <c r="J78" i="9" s="1"/>
  <c r="I77" i="9"/>
  <c r="J77" i="9" s="1"/>
  <c r="I76" i="9"/>
  <c r="J76" i="9" s="1"/>
  <c r="I75" i="9"/>
  <c r="J75" i="9" s="1"/>
  <c r="I74" i="9"/>
  <c r="J74" i="9" s="1"/>
  <c r="I73" i="9"/>
  <c r="J73" i="9" s="1"/>
  <c r="I72" i="9"/>
  <c r="J72" i="9" s="1"/>
  <c r="I71" i="9"/>
  <c r="J71" i="9" s="1"/>
  <c r="I70" i="9"/>
  <c r="J70" i="9" s="1"/>
  <c r="I69" i="9"/>
  <c r="J69" i="9" s="1"/>
  <c r="I68" i="9"/>
  <c r="J68" i="9" s="1"/>
  <c r="I67" i="9"/>
  <c r="J67" i="9" s="1"/>
  <c r="I66" i="9"/>
  <c r="J66" i="9" s="1"/>
  <c r="I65" i="9"/>
  <c r="J65" i="9" s="1"/>
  <c r="I64" i="9"/>
  <c r="J64" i="9" s="1"/>
  <c r="I63" i="9"/>
  <c r="J63" i="9" s="1"/>
  <c r="I62" i="9"/>
  <c r="J62" i="9" s="1"/>
  <c r="I61" i="9"/>
  <c r="J61" i="9" s="1"/>
  <c r="I60" i="9"/>
  <c r="J60" i="9" s="1"/>
  <c r="I59" i="9"/>
  <c r="J59" i="9" s="1"/>
  <c r="I58" i="9"/>
  <c r="J58" i="9" s="1"/>
  <c r="I57" i="9"/>
  <c r="J57" i="9" s="1"/>
  <c r="I56" i="9"/>
  <c r="J56" i="9" s="1"/>
  <c r="I55" i="9"/>
  <c r="J55" i="9" s="1"/>
  <c r="I54" i="9"/>
  <c r="J54" i="9" s="1"/>
  <c r="I53" i="9"/>
  <c r="J53" i="9" s="1"/>
  <c r="I52" i="9"/>
  <c r="J52" i="9" s="1"/>
  <c r="I51" i="9"/>
  <c r="J51" i="9" s="1"/>
  <c r="I50" i="9"/>
  <c r="J50" i="9" s="1"/>
  <c r="I49" i="9"/>
  <c r="J49" i="9" s="1"/>
  <c r="I48" i="9"/>
  <c r="J48" i="9" s="1"/>
  <c r="I47" i="9"/>
  <c r="J47" i="9" s="1"/>
  <c r="I46" i="9"/>
  <c r="J46" i="9" s="1"/>
  <c r="I45" i="9"/>
  <c r="J45" i="9" s="1"/>
  <c r="I44" i="9"/>
  <c r="J44" i="9" s="1"/>
  <c r="I43" i="9"/>
  <c r="J43" i="9" s="1"/>
  <c r="I42" i="9"/>
  <c r="J42" i="9" s="1"/>
  <c r="I41" i="9"/>
  <c r="J41" i="9" s="1"/>
  <c r="I40" i="9"/>
  <c r="J40" i="9" s="1"/>
  <c r="I39" i="9"/>
  <c r="J39" i="9" s="1"/>
  <c r="I38" i="9"/>
  <c r="J38" i="9" s="1"/>
  <c r="I37" i="9"/>
  <c r="J37" i="9" s="1"/>
  <c r="I36" i="9"/>
  <c r="J36" i="9" s="1"/>
  <c r="I35" i="9"/>
  <c r="J35" i="9" s="1"/>
  <c r="I34" i="9"/>
  <c r="J34" i="9" s="1"/>
  <c r="I33" i="9"/>
  <c r="J33" i="9" s="1"/>
  <c r="I32" i="9"/>
  <c r="J32" i="9" s="1"/>
  <c r="I31" i="9"/>
  <c r="J31" i="9" s="1"/>
  <c r="I30" i="9"/>
  <c r="J30" i="9" s="1"/>
  <c r="I29" i="9"/>
  <c r="J29" i="9" s="1"/>
  <c r="I28" i="9"/>
  <c r="J28" i="9" s="1"/>
  <c r="I27" i="9"/>
  <c r="J27" i="9" s="1"/>
  <c r="I26" i="9"/>
  <c r="J26" i="9" s="1"/>
  <c r="I25" i="9"/>
  <c r="J25" i="9" s="1"/>
  <c r="I24" i="9"/>
  <c r="J24" i="9" s="1"/>
  <c r="I23" i="9"/>
  <c r="J23" i="9" s="1"/>
  <c r="I22" i="9"/>
  <c r="J22" i="9" s="1"/>
  <c r="I21" i="9"/>
  <c r="J21" i="9" s="1"/>
  <c r="I20" i="9"/>
  <c r="J20" i="9" s="1"/>
  <c r="I19" i="9"/>
  <c r="J19" i="9" s="1"/>
  <c r="I18" i="9"/>
  <c r="J18" i="9" s="1"/>
  <c r="I17" i="9"/>
  <c r="J17" i="9" s="1"/>
  <c r="I16" i="9"/>
  <c r="J16" i="9" s="1"/>
  <c r="I15" i="9"/>
  <c r="J15" i="9" s="1"/>
  <c r="I14" i="9"/>
  <c r="J14" i="9" s="1"/>
  <c r="I13" i="9"/>
  <c r="J13" i="9" s="1"/>
  <c r="I12" i="9"/>
  <c r="J12" i="9" s="1"/>
  <c r="I11" i="9"/>
  <c r="J11" i="9" s="1"/>
  <c r="I10" i="9"/>
  <c r="J10" i="9" s="1"/>
  <c r="I9" i="9"/>
  <c r="J9" i="9" s="1"/>
  <c r="I8" i="9"/>
  <c r="J8" i="9" s="1"/>
  <c r="I7" i="9"/>
  <c r="J7" i="9" s="1"/>
  <c r="I6" i="9"/>
  <c r="J6" i="9" s="1"/>
  <c r="I5" i="9"/>
  <c r="J5" i="9" s="1"/>
  <c r="I4" i="9"/>
  <c r="J4" i="9" s="1"/>
  <c r="I3" i="9"/>
  <c r="J3" i="9" s="1"/>
  <c r="J2" i="9"/>
  <c r="J8" i="4" a="1"/>
  <c r="J8" i="4"/>
  <c r="J9" i="4" a="1"/>
  <c r="J9" i="4" s="1"/>
  <c r="J10" i="4" a="1"/>
  <c r="J10" i="4"/>
  <c r="J11" i="4" a="1"/>
  <c r="J11" i="4"/>
  <c r="J12" i="4" a="1"/>
  <c r="J12" i="4"/>
  <c r="J13" i="4" a="1"/>
  <c r="J13" i="4" s="1"/>
  <c r="J14" i="4" a="1"/>
  <c r="J14" i="4"/>
  <c r="J15" i="4" a="1"/>
  <c r="J15" i="4"/>
  <c r="J16" i="4" a="1"/>
  <c r="J16" i="4"/>
  <c r="J17" i="4" a="1"/>
  <c r="J17" i="4" s="1"/>
  <c r="J18" i="4" a="1"/>
  <c r="J18" i="4"/>
  <c r="J19" i="4" a="1"/>
  <c r="J19" i="4"/>
  <c r="J20" i="4" a="1"/>
  <c r="J20" i="4"/>
  <c r="J21" i="4" a="1"/>
  <c r="J21" i="4" s="1"/>
  <c r="J22" i="4" a="1"/>
  <c r="J22" i="4"/>
  <c r="J23" i="4" a="1"/>
  <c r="J23" i="4"/>
  <c r="J24" i="4" a="1"/>
  <c r="J24" i="4"/>
  <c r="J25" i="4" a="1"/>
  <c r="J25" i="4" s="1"/>
  <c r="J26" i="4" a="1"/>
  <c r="J26" i="4"/>
  <c r="J27" i="4" a="1"/>
  <c r="J27" i="4"/>
  <c r="J28" i="4" a="1"/>
  <c r="J28" i="4"/>
  <c r="J29" i="4" a="1"/>
  <c r="J29" i="4" s="1"/>
  <c r="J30" i="4" a="1"/>
  <c r="J30" i="4"/>
  <c r="J31" i="4" a="1"/>
  <c r="J31" i="4"/>
  <c r="J32" i="4" a="1"/>
  <c r="J32" i="4"/>
  <c r="J33" i="4" a="1"/>
  <c r="J33" i="4" s="1"/>
  <c r="J34" i="4" a="1"/>
  <c r="J34" i="4"/>
  <c r="J35" i="4" a="1"/>
  <c r="J35" i="4" s="1"/>
  <c r="J36" i="4" a="1"/>
  <c r="J36" i="4"/>
  <c r="J37" i="4" a="1"/>
  <c r="J37" i="4" s="1"/>
  <c r="J38" i="4" a="1"/>
  <c r="J38" i="4"/>
  <c r="J39" i="4" a="1"/>
  <c r="J39" i="4"/>
  <c r="J40" i="4" a="1"/>
  <c r="J40" i="4"/>
  <c r="J41" i="4" a="1"/>
  <c r="J41" i="4" s="1"/>
  <c r="J42" i="4" a="1"/>
  <c r="J42" i="4"/>
  <c r="J43" i="4" a="1"/>
  <c r="J43" i="4"/>
  <c r="J44" i="4" a="1"/>
  <c r="J44" i="4"/>
  <c r="J45" i="4" a="1"/>
  <c r="J45" i="4" s="1"/>
  <c r="J46" i="4" a="1"/>
  <c r="J46" i="4"/>
  <c r="J47" i="4" a="1"/>
  <c r="J47" i="4"/>
  <c r="J48" i="4" a="1"/>
  <c r="J48" i="4"/>
  <c r="J49" i="4" a="1"/>
  <c r="J49" i="4" s="1"/>
  <c r="J50" i="4" a="1"/>
  <c r="J50" i="4"/>
  <c r="J51" i="4" a="1"/>
  <c r="J51" i="4"/>
  <c r="J52" i="4" a="1"/>
  <c r="J52" i="4"/>
  <c r="J53" i="4" a="1"/>
  <c r="J53" i="4" s="1"/>
  <c r="J54" i="4" a="1"/>
  <c r="J54" i="4"/>
  <c r="J55" i="4" a="1"/>
  <c r="J55" i="4"/>
  <c r="J56" i="4" a="1"/>
  <c r="J56" i="4"/>
  <c r="J57" i="4" a="1"/>
  <c r="J57" i="4" s="1"/>
  <c r="J58" i="4" a="1"/>
  <c r="J58" i="4"/>
  <c r="J59" i="4" a="1"/>
  <c r="J59" i="4"/>
  <c r="J60" i="4" a="1"/>
  <c r="J60" i="4"/>
  <c r="J61" i="4" a="1"/>
  <c r="J61" i="4" s="1"/>
  <c r="J62" i="4" a="1"/>
  <c r="J62" i="4"/>
  <c r="J63" i="4" a="1"/>
  <c r="J63" i="4"/>
  <c r="J64" i="4" a="1"/>
  <c r="J64" i="4"/>
  <c r="J65" i="4" a="1"/>
  <c r="J65" i="4" s="1"/>
  <c r="J66" i="4" a="1"/>
  <c r="J66" i="4"/>
  <c r="J67" i="4" a="1"/>
  <c r="J67" i="4"/>
  <c r="J68" i="4" a="1"/>
  <c r="J68" i="4"/>
  <c r="J69" i="4" a="1"/>
  <c r="J69" i="4" s="1"/>
  <c r="J70" i="4" a="1"/>
  <c r="J70" i="4"/>
  <c r="J71" i="4" a="1"/>
  <c r="J71" i="4"/>
  <c r="J72" i="4" a="1"/>
  <c r="J72" i="4"/>
  <c r="J73" i="4" a="1"/>
  <c r="J73" i="4" s="1"/>
  <c r="J74" i="4" a="1"/>
  <c r="J74" i="4"/>
  <c r="J75" i="4" a="1"/>
  <c r="J75" i="4"/>
  <c r="J76" i="4" a="1"/>
  <c r="J76" i="4"/>
  <c r="J77" i="4" a="1"/>
  <c r="J77" i="4" s="1"/>
  <c r="J78" i="4" a="1"/>
  <c r="J78" i="4"/>
  <c r="J79" i="4" a="1"/>
  <c r="J79" i="4"/>
  <c r="J80" i="4" a="1"/>
  <c r="J80" i="4"/>
  <c r="J81" i="4" a="1"/>
  <c r="J81" i="4" s="1"/>
  <c r="J82" i="4" a="1"/>
  <c r="J82" i="4"/>
  <c r="J83" i="4" a="1"/>
  <c r="J83" i="4"/>
  <c r="J84" i="4" a="1"/>
  <c r="J84" i="4"/>
  <c r="J85" i="4" a="1"/>
  <c r="J85" i="4" s="1"/>
  <c r="J86" i="4" a="1"/>
  <c r="J86" i="4"/>
  <c r="J87" i="4" a="1"/>
  <c r="J87" i="4"/>
  <c r="J88" i="4" a="1"/>
  <c r="J88" i="4"/>
  <c r="J89" i="4" a="1"/>
  <c r="J89" i="4" s="1"/>
  <c r="H88" i="6"/>
  <c r="I88" i="6" s="1"/>
  <c r="H87" i="6"/>
  <c r="I87" i="6" s="1"/>
  <c r="H86" i="6"/>
  <c r="I86" i="6" s="1"/>
  <c r="H85" i="6"/>
  <c r="I85" i="6" s="1"/>
  <c r="H84" i="6"/>
  <c r="I84" i="6" s="1"/>
  <c r="H83" i="6"/>
  <c r="I83" i="6" s="1"/>
  <c r="H82" i="6"/>
  <c r="I82" i="6" s="1"/>
  <c r="H81" i="6"/>
  <c r="I81" i="6" s="1"/>
  <c r="H80" i="6"/>
  <c r="I80" i="6" s="1"/>
  <c r="H79" i="6"/>
  <c r="I79" i="6" s="1"/>
  <c r="H78" i="6"/>
  <c r="I78" i="6" s="1"/>
  <c r="H77" i="6"/>
  <c r="I77" i="6" s="1"/>
  <c r="H76" i="6"/>
  <c r="I76" i="6" s="1"/>
  <c r="H75" i="6"/>
  <c r="I75" i="6" s="1"/>
  <c r="H74" i="6"/>
  <c r="I74" i="6" s="1"/>
  <c r="H73" i="6"/>
  <c r="I73" i="6" s="1"/>
  <c r="H72" i="6"/>
  <c r="I72" i="6" s="1"/>
  <c r="H71" i="6"/>
  <c r="I71" i="6" s="1"/>
  <c r="H70" i="6"/>
  <c r="I70" i="6" s="1"/>
  <c r="H69" i="6"/>
  <c r="I69" i="6" s="1"/>
  <c r="H68" i="6"/>
  <c r="I68" i="6" s="1"/>
  <c r="H67" i="6"/>
  <c r="I67" i="6" s="1"/>
  <c r="H66" i="6"/>
  <c r="I66" i="6" s="1"/>
  <c r="H65" i="6"/>
  <c r="I65" i="6" s="1"/>
  <c r="H64" i="6"/>
  <c r="I64" i="6" s="1"/>
  <c r="H63" i="6"/>
  <c r="I63" i="6" s="1"/>
  <c r="H62" i="6"/>
  <c r="I62" i="6" s="1"/>
  <c r="H61" i="6"/>
  <c r="I61" i="6" s="1"/>
  <c r="H60" i="6"/>
  <c r="I60" i="6" s="1"/>
  <c r="H59" i="6"/>
  <c r="I59" i="6" s="1"/>
  <c r="H58" i="6"/>
  <c r="I58" i="6" s="1"/>
  <c r="H57" i="6"/>
  <c r="I57" i="6" s="1"/>
  <c r="H56" i="6"/>
  <c r="I56" i="6" s="1"/>
  <c r="H55" i="6"/>
  <c r="I55" i="6" s="1"/>
  <c r="H54" i="6"/>
  <c r="I54" i="6" s="1"/>
  <c r="H53" i="6"/>
  <c r="I53" i="6" s="1"/>
  <c r="H52" i="6"/>
  <c r="I52" i="6" s="1"/>
  <c r="H51" i="6"/>
  <c r="I51" i="6" s="1"/>
  <c r="H50" i="6"/>
  <c r="I50" i="6" s="1"/>
  <c r="I49" i="6"/>
  <c r="H49" i="6"/>
  <c r="H48" i="6"/>
  <c r="I48" i="6" s="1"/>
  <c r="H47" i="6"/>
  <c r="I47" i="6" s="1"/>
  <c r="H46" i="6"/>
  <c r="I46" i="6" s="1"/>
  <c r="H45" i="6"/>
  <c r="I45" i="6" s="1"/>
  <c r="H44" i="6"/>
  <c r="I44" i="6" s="1"/>
  <c r="H43" i="6"/>
  <c r="I43" i="6" s="1"/>
  <c r="H42" i="6"/>
  <c r="I42" i="6" s="1"/>
  <c r="H41" i="6"/>
  <c r="I41" i="6" s="1"/>
  <c r="H40" i="6"/>
  <c r="I40" i="6" s="1"/>
  <c r="H39" i="6"/>
  <c r="I39" i="6" s="1"/>
  <c r="H38" i="6"/>
  <c r="I38" i="6" s="1"/>
  <c r="H37" i="6"/>
  <c r="I37" i="6" s="1"/>
  <c r="H36" i="6"/>
  <c r="I36" i="6" s="1"/>
  <c r="H35" i="6"/>
  <c r="I35" i="6" s="1"/>
  <c r="H34" i="6"/>
  <c r="I34" i="6" s="1"/>
  <c r="H33" i="6"/>
  <c r="I33" i="6" s="1"/>
  <c r="H32" i="6"/>
  <c r="I32" i="6" s="1"/>
  <c r="H31" i="6"/>
  <c r="I31" i="6" s="1"/>
  <c r="H30" i="6"/>
  <c r="I30" i="6" s="1"/>
  <c r="H29" i="6"/>
  <c r="I29" i="6" s="1"/>
  <c r="H28" i="6"/>
  <c r="I28" i="6" s="1"/>
  <c r="H27" i="6"/>
  <c r="I27" i="6" s="1"/>
  <c r="H26" i="6"/>
  <c r="I26" i="6" s="1"/>
  <c r="H25" i="6"/>
  <c r="I25" i="6" s="1"/>
  <c r="H24" i="6"/>
  <c r="I24" i="6" s="1"/>
  <c r="H23" i="6"/>
  <c r="I23" i="6" s="1"/>
  <c r="H22" i="6"/>
  <c r="I22" i="6" s="1"/>
  <c r="H21" i="6"/>
  <c r="I21" i="6" s="1"/>
  <c r="H20" i="6"/>
  <c r="I20" i="6" s="1"/>
  <c r="H19" i="6"/>
  <c r="I19" i="6" s="1"/>
  <c r="H18" i="6"/>
  <c r="I18" i="6" s="1"/>
  <c r="H17" i="6"/>
  <c r="I17" i="6" s="1"/>
  <c r="H16" i="6"/>
  <c r="I16" i="6" s="1"/>
  <c r="H15" i="6"/>
  <c r="I15" i="6" s="1"/>
  <c r="H14" i="6"/>
  <c r="I14" i="6" s="1"/>
  <c r="H13" i="6"/>
  <c r="I13" i="6" s="1"/>
  <c r="H12" i="6"/>
  <c r="I12" i="6" s="1"/>
  <c r="H11" i="6"/>
  <c r="I11" i="6" s="1"/>
  <c r="H10" i="6"/>
  <c r="I10" i="6" s="1"/>
  <c r="H9" i="6"/>
  <c r="I9" i="6" s="1"/>
  <c r="H8" i="6"/>
  <c r="I8" i="6" s="1"/>
  <c r="H7" i="6"/>
  <c r="I7" i="6" s="1"/>
  <c r="H6" i="6"/>
  <c r="I6" i="6" s="1"/>
  <c r="H5" i="6"/>
  <c r="I5" i="6" s="1"/>
  <c r="H4" i="6"/>
  <c r="I4" i="6" s="1"/>
  <c r="H3" i="6"/>
  <c r="I3" i="6" s="1"/>
  <c r="I2" i="6"/>
  <c r="I3" i="4"/>
  <c r="J3" i="4" s="1" a="1"/>
  <c r="J3" i="4" s="1"/>
  <c r="I4" i="4"/>
  <c r="J4" i="4" s="1" a="1"/>
  <c r="J4" i="4" s="1"/>
  <c r="I7" i="4"/>
  <c r="J7" i="4" s="1" a="1"/>
  <c r="J7" i="4" s="1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N9" i="4"/>
  <c r="M9" i="4"/>
  <c r="N8" i="4"/>
  <c r="M8" i="4"/>
  <c r="N7" i="4"/>
  <c r="M7" i="4"/>
  <c r="N6" i="4"/>
  <c r="M6" i="4"/>
  <c r="N5" i="4"/>
  <c r="M5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I6" i="4" s="1"/>
  <c r="J6" i="4" s="1" a="1"/>
  <c r="J6" i="4" s="1"/>
  <c r="H5" i="4"/>
  <c r="I5" i="4" s="1"/>
  <c r="J5" i="4" s="1" a="1"/>
  <c r="J5" i="4" s="1"/>
  <c r="H4" i="4"/>
  <c r="I12" i="1"/>
  <c r="I24" i="1"/>
  <c r="L24" i="1"/>
  <c r="I14" i="1"/>
  <c r="L14" i="1"/>
  <c r="I9" i="1"/>
  <c r="L4" i="1"/>
  <c r="L5" i="1"/>
  <c r="L6" i="1"/>
  <c r="L7" i="1"/>
  <c r="L8" i="1"/>
  <c r="L10" i="1"/>
  <c r="L11" i="1"/>
  <c r="L12" i="1"/>
  <c r="L13" i="1"/>
  <c r="L15" i="1"/>
  <c r="L16" i="1"/>
  <c r="L17" i="1"/>
  <c r="L18" i="1"/>
  <c r="L19" i="1"/>
  <c r="L20" i="1"/>
  <c r="L21" i="1"/>
  <c r="L22" i="1"/>
  <c r="L23" i="1"/>
  <c r="L25" i="1"/>
  <c r="L26" i="1"/>
  <c r="L27" i="1"/>
  <c r="L28" i="1"/>
  <c r="L29" i="1"/>
  <c r="L30" i="1"/>
  <c r="L31" i="1"/>
  <c r="L32" i="1"/>
  <c r="L33" i="1"/>
  <c r="L34" i="1"/>
  <c r="L38" i="1"/>
  <c r="L40" i="1"/>
  <c r="L45" i="1"/>
  <c r="L46" i="1"/>
  <c r="L50" i="1"/>
  <c r="L58" i="1"/>
  <c r="L59" i="1"/>
  <c r="L60" i="1"/>
  <c r="L63" i="1"/>
  <c r="L64" i="1"/>
  <c r="L65" i="1"/>
  <c r="L67" i="1"/>
  <c r="L68" i="1"/>
  <c r="L72" i="1"/>
  <c r="L76" i="1"/>
  <c r="L78" i="1"/>
  <c r="L81" i="1"/>
  <c r="L84" i="1"/>
  <c r="L3" i="1"/>
  <c r="I6" i="1"/>
  <c r="I7" i="1"/>
  <c r="I8" i="1"/>
  <c r="I10" i="1"/>
  <c r="I11" i="1"/>
  <c r="I13" i="1"/>
  <c r="I15" i="1"/>
  <c r="I16" i="1"/>
  <c r="I17" i="1"/>
  <c r="I18" i="1"/>
  <c r="I19" i="1"/>
  <c r="I20" i="1"/>
  <c r="I21" i="1"/>
  <c r="I22" i="1"/>
  <c r="I23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5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<sst xmlns="http://schemas.openxmlformats.org/spreadsheetml/2006/main" count="2836" uniqueCount="553">
  <si>
    <t>Seller #1(lowest price as at 29-Jun)</t>
  </si>
  <si>
    <t>Seller #2(for comparision, lowest price as at 29-Jun)</t>
  </si>
  <si>
    <t>Vendor website</t>
  </si>
  <si>
    <t>Brand</t>
  </si>
  <si>
    <t>Product format</t>
  </si>
  <si>
    <t>Product Name</t>
  </si>
  <si>
    <t>Flavor</t>
  </si>
  <si>
    <t>Size(g)</t>
  </si>
  <si>
    <t>Seller(URL)</t>
  </si>
  <si>
    <t>Price($AUD)</t>
  </si>
  <si>
    <t>$AUD/g</t>
  </si>
  <si>
    <t>https://www.naturesway.com.au/nature-s-way-super-greens-plus</t>
  </si>
  <si>
    <t>Nature's Way</t>
  </si>
  <si>
    <t>powder</t>
  </si>
  <si>
    <t>Nature's Way Super Greens Plus</t>
  </si>
  <si>
    <t>Vanilla, mixed berry</t>
  </si>
  <si>
    <t>https://www.amazon.com.au/Natures-Way-Super-Greens-Kilograms/dp/B00O8UIWNU?source=ps-sl-shoppingads-lpcontext&amp;ref_=fplfs&amp;psc=1&amp;smid=ANEGB3WVEVKZB</t>
  </si>
  <si>
    <t>https://www.coles.com.au/product/nature's-way-super-greens-boost-100g-1996094</t>
  </si>
  <si>
    <t>https://www.chemistwarehouse.com.au/buy/72585/nature-s-way-greens-plus-300g-powder</t>
  </si>
  <si>
    <t>https://discountchemist.com.au/natures-way-super-greens-plus-300g/?utm_source=Google%20Shopping&amp;utm_campaign=DiscountChemist&amp;utm_medium=cpc&amp;utm_term=2152&amp;gad_source=1&amp;gad_campaignid=17347211471&amp;gbraid=0AAAAAC95jAYCg-90jPQcWPxVkcB3h3hn-&amp;gclid=Cj0KCQjwyIPDBhDBARIsAHJyyVhhZlMZo3e2uWbgIiLp0wn6Leal9lWcPJOrS8JBTVSOGvdgwTAkK5caAhPqEALw_wcB</t>
  </si>
  <si>
    <t>https://www.naturesway.com.au/nature-s-way-super-greens-reds-100g</t>
  </si>
  <si>
    <t>Nature's Way Super Foods Reds plus Greens</t>
  </si>
  <si>
    <t>https://www.bigw.com.au/product/natures-way-super-reds-plus-greens-100g/p/9900695830?srsltid=AfmBOorEpvFQAWrnkgTKYrtFFOsZsun7EwUgQ2gWGGyfBKFm6Kw_Wipmfsk</t>
  </si>
  <si>
    <t>https://www.coles.com.au/product/nature's-way-super-foods-greens-and-wild-reds-100g-1995058?uztq=46abcbb7e16253b0cdc3e6c5bbe6a3f0&amp;srsltid=AfmBOoqMEArFX4s9dZ0ep9rGcJ4hVxcELTC3Pz9FaLI1l_H26aGEqK-WDEY&amp;gStoreCode=942</t>
  </si>
  <si>
    <t>https://nutraorganics.com.au/collections/super-greens-reds/products/super-greens-reds?gad_source=1&amp;gad_campaignid=17661446630&amp;gbraid=0AAAAADVVWDiG9P1CXkuuRX08mXrmKJ9AK&amp;gclid=Cj0KCQjwyIPDBhDBARIsAHJyyVil0M9FvrMDO1QiKX6_qlInUvP0YZswz2HmMui5IdSb4qPmQP-AWFMaAocrEALw_wcB&amp;variant=39428654989427</t>
  </si>
  <si>
    <t>Nutra Organics</t>
  </si>
  <si>
    <t>Daily Greens &amp; Reds Powder </t>
  </si>
  <si>
    <t>Original</t>
  </si>
  <si>
    <t>https://www.woolworths.com.au/shop/productdetails/403988?googleshop=true&amp;store_code=woolworths_supermarkets_1377&amp;gStoreCode=woolworths_supermarkets_1377</t>
  </si>
  <si>
    <t>https://nutraorganics.com.au/products/super-greens-reds?variant=39428654989427&amp;utm_source=google&amp;utm_medium=cpc%2Ffreeshopping&amp;srsltid=AfmBOopvHOBU4lVgNjq5bJES5AJ8XDBJgDTK__NMLyRrrPaLNicJuehco90</t>
  </si>
  <si>
    <t>Super Greens + Reds</t>
  </si>
  <si>
    <t>https://www.amazon.com.au/Nutra-Organics-Super-Greens-Reds/dp/B09GPJVHSQ?source=ps-sl-shoppingads-lpcontext&amp;ref_=fplfs&amp;psc=1&amp;smid=A2TUK8BBHLV63U</t>
  </si>
  <si>
    <t>https://nutraorganics.com.au/products/super-greens-reds?variant=41172270121075&amp;utm_source=google&amp;utm_medium=cpc%2Ffreeshopping&amp;srsltid=AfmBOopvHOBU4lVgNjq5bJES5AJ8XDBJgDTK__NMLyRrrPaLNicJuehco90</t>
  </si>
  <si>
    <t>https://www.amazon.com.au/Nutra-Organics-Super-Greens-Reds/dp/B09GPJQFX4?source=ps-sl-shoppingads-lpcontext&amp;ref_=fplfs&amp;th=1</t>
  </si>
  <si>
    <t>https://nutraorganics.com.au/products/super-greens-reds-watermelon-strawberry?variant=42129428873331</t>
  </si>
  <si>
    <t>Watermelon Strawberry</t>
  </si>
  <si>
    <t>https://nutraorganics.com.au/products/super-greens-reds?variant=41172270153843&amp;utm_source=google&amp;utm_medium=cpc%2Ffreeshopping&amp;srsltid=AfmBOopvHOBU4lVgNjq5bJES5AJ8XDBJgDTK__NMLyRrrPaLNicJuehco90</t>
  </si>
  <si>
    <t>https://www.amazon.com.au/Nutra-Organics-Super-Greens-Reds/dp/B09GPKBK1J?source=ps-sl-shoppingads-lpcontext&amp;ref_=fplfs&amp;th=1</t>
  </si>
  <si>
    <t>https://nutraorganics.com.au/products/super-greens-reds?variant=41172270186611&amp;utm_source=google&amp;utm_medium=cpc%2Ffreeshopping&amp;srsltid=AfmBOopvHOBU4lVgNjq5bJES5AJ8XDBJgDTK__NMLyRrrPaLNicJuehco90</t>
  </si>
  <si>
    <t>https://www.amazon.com.au/Nutra-Organics-Super-Greens-Reds/dp/B09GPJ3J75?source=ps-sl-shoppingads-lpcontext&amp;ref_=fplfs&amp;th=1</t>
  </si>
  <si>
    <t>https://nutraorganics.com.au/products/clean-greens?variant=40863140348019&amp;utm_source=google&amp;utm_medium=cpc%2Ffreeshopping&amp;srsltid=AfmBOorlD1ylgJT0QwfX_6Nv0FsmFwOUqNL1y-sxCKOWBlnbwOqDswvpq4w</t>
  </si>
  <si>
    <t>Clean Green</t>
  </si>
  <si>
    <t>https://melrosehealth.com.au/products/organic-essential-greens?variant=39907274195028</t>
  </si>
  <si>
    <t>Melrose</t>
  </si>
  <si>
    <t>Melrose Organic Essential Greens</t>
  </si>
  <si>
    <t>N/A</t>
  </si>
  <si>
    <t>https://terrywhitechemmart.com.au/shop/product/melrose-organic-essential-greens-200g?storeId=4019&amp;gStoreCode=4019</t>
  </si>
  <si>
    <t>https://melrosehealth.com.au/products/essential-greens-pineapple</t>
  </si>
  <si>
    <t>Pineapple</t>
  </si>
  <si>
    <t>https://www.coles.com.au/product/melrose-essential-greens-120g-4317530?uztq=46abcbb7e16253b0cdc3e6c5bbe6a3f0&amp;srsltid=AfmBOoqwVeurJIKqCV29sNBXQNYRFJDlIPKxKkY2mYqiswwu2rA8cIfcsb0&amp;gStoreCode=942</t>
  </si>
  <si>
    <t>https://melrosehealth.com.au/products/organic-barley-grass-powder</t>
  </si>
  <si>
    <t>Melrose Organic Barley Grass</t>
  </si>
  <si>
    <t>https://www.bigw.com.au/product/melrose-organic-barley-grass-200g/p/971395?store=145&amp;gStoreCode=145</t>
  </si>
  <si>
    <t>https://melrosehealth.com.au/products/organic-barley-grass-powder?variant=39884558925908&amp;country=AU&amp;currency=AUD&amp;utm_medium=product_sync&amp;utm_source=google&amp;utm_content=sag_organic&amp;utm_campaign=sag_organic&amp;srsltid=AfmBOooA9noBN7Yi9FnUU9ap_vT6ixS23kdZ-6dLSwqLGH4WEuOv2Rij7-Y</t>
  </si>
  <si>
    <t>https://lifebotanics.com.au/products/life-botanics-vitality-greens-450g?_pos=1&amp;_sid=326c3cf95&amp;_ss=r</t>
  </si>
  <si>
    <t>Life Botanics</t>
  </si>
  <si>
    <t>Life Botanics Vitality Greens</t>
  </si>
  <si>
    <t>https://www.coles.com.au/product/life-botanics-vitality-greens-450g-6170251?uztq=46abcbb7e16253b0cdc3e6c5bbe6a3f0&amp;srsltid=AfmBOooQcmXbDP8C-1e5k5EjlDNzp2nTedVAago0eZj_sZ5jz2XQtzSfnHo&amp;gStoreCode=942</t>
  </si>
  <si>
    <t>https://www.woolworths.com.au/shop/discover/our-brands/macro?srsltid=AfmBOoovqWfjQL39q3ynYz-_MHM3U_5ymN4lR8x-FnQQi7afHxGL1vam</t>
  </si>
  <si>
    <t>Macro Organic</t>
  </si>
  <si>
    <t>Macro Organic Green Veggie Powder</t>
  </si>
  <si>
    <t>https://www.woolworths.com.au/shop/productdetails/571596?googleshop=true&amp;store_code=woolworths_supermarkets_1284&amp;gStoreCode=woolworths_supermarkets_1284</t>
  </si>
  <si>
    <t>https://synergynatural.com/collections/featured/products/super-greens-premium-200g-powder</t>
  </si>
  <si>
    <t xml:space="preserve">Synergy </t>
  </si>
  <si>
    <t>Synergy Natural Super Greens</t>
  </si>
  <si>
    <t>https://www.coles.com.au/product/synergy-natural-super-greens-200g-7110594?uztq=46abcbb7e16253b0cdc3e6c5bbe6a3f0&amp;srsltid=AfmBOoov9n94xbbV7Tjtzk2J7ERrKH2IrnBYalKbaLGa0zfS9JFDQ7zVGDo&amp;gStoreCode=782</t>
  </si>
  <si>
    <t>https://www.naturalchemist.com.au/synergy-natural-premium-super-greens-powder-200g/?srsltid=AfmBOooP18-v7mW_1VRw43pjY_32aHKGeSrw5rgQnGMKT37_HfgKNa2z36o</t>
  </si>
  <si>
    <t>https://healthycare.com.au/products/healthy-care-super-greens-600g?_pos=20&amp;_sid=7abfb7c0d&amp;_ss=r</t>
  </si>
  <si>
    <t>Healthy Care</t>
  </si>
  <si>
    <t>Healthy Care Super Greens </t>
  </si>
  <si>
    <t>https://www.chemistwarehouse.com.au/buy/84847/healthy-care-super-greens-600g</t>
  </si>
  <si>
    <t>https://www.amazonia.com/products/raw-nutrient-greens</t>
  </si>
  <si>
    <t>Amazonia</t>
  </si>
  <si>
    <t>Amazonia Raw Nutrients Greens</t>
  </si>
  <si>
    <t>https://www.amazonia.com/products/raw-nutrient-greens?variant=34761056452765</t>
  </si>
  <si>
    <t>https://thevitaminsshoppe.com.au/products/amazonia-raw-nutrients-organic-greens-120g?variant=44565495513386&amp;country=AU&amp;currency=AUD&amp;utm_medium=product_sync&amp;utm_source=google&amp;utm_content=sag_organic&amp;utm_campaign=sag_organic&amp;srsltid=AfmBOorEU1CQyQpvdc3Oy4syVXJXPPBLS3qBx0AlmiHCbImTMbCHkipp9O8&amp;gStoreCode=TVS</t>
  </si>
  <si>
    <t>https://bscsupplements.com/products/clean-greens-150g-tropical?srsltid=AfmBOooGJoGuY0SphkF4xxduKWMIjmuoxkc8im30UuzsKsAKCFfCfRV7</t>
  </si>
  <si>
    <t>BSc</t>
  </si>
  <si>
    <t>Bodyscience Clean Greens Superfoods Tropical</t>
  </si>
  <si>
    <t>Tropical</t>
  </si>
  <si>
    <t>https://www.coles.com.au/product/bsc-bodyscience-clean-greens-superfoods-tropical-150g-3939615?uztq=46abcbb7e16253b0cdc3e6c5bbe6a3f0&amp;srsltid=AfmBOoqILd9SNHTn_brjSODzovNjVYyVG0mimnUENEqKROUrWdY3zZ2nEgw&amp;gStoreCode=942</t>
  </si>
  <si>
    <t>https://www.woolworths.com.au/shop/productdetails/213429?googleshop=true&amp;store_code=woolworths_supermarkets_1284&amp;gStoreCode=woolworths_supermarkets_1284</t>
  </si>
  <si>
    <t>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</t>
  </si>
  <si>
    <t>Naked Harvest</t>
  </si>
  <si>
    <t>Mango Magic Gorgeous Greens</t>
  </si>
  <si>
    <t>Mango</t>
  </si>
  <si>
    <t>https://terrywhitechemmart.com.au/shop/product/naked-harvest-gorgeous-greens-mango-magic-300g?storeId=4182&amp;gStoreCode=4182</t>
  </si>
  <si>
    <t>https://vitaleveryday.com/products/vital-all-in-one-daily-health-supplement?variant=44351303385408</t>
  </si>
  <si>
    <t>Vital</t>
  </si>
  <si>
    <t>Vital All In One</t>
  </si>
  <si>
    <t>https://www.chemistwarehouse.com.au/buy/64817/vital-all-in-one-300g-powder</t>
  </si>
  <si>
    <t>https://www.amazon.com.au/Vital-Daily-Health-Supplement-300GM/dp/B0056PIRYK?source=ps-sl-shoppingads-lpcontext&amp;ref_=fplfs&amp;psc=1&amp;smid=ANUHVO8DOVWE</t>
  </si>
  <si>
    <t>https://vitaleveryday.com/products/vital-organic-greens?_pos=1&amp;_sid=280ca0af4&amp;_ss=r</t>
  </si>
  <si>
    <t>Vital Organic Greens</t>
  </si>
  <si>
    <t>https://terrywhitechemmart.com.au/shop/product/vital-organic-greens-200g?storeId=2191&amp;gStoreCode=2191</t>
  </si>
  <si>
    <t>https://www.mrvitamins.com.au/products/vital-organic-greens-powder?country=AU&amp;currency=AUD&amp;utm_medium=product_sync&amp;utm_source=google&amp;utm_content=sag_organic&amp;utm_campaign=sag_organic&amp;srsltid=AfmBOorKGGPcBEmEtengUjSIidxMW4p0LHePeGHLHTXkmeFbfX5s-n8oZ4A</t>
  </si>
  <si>
    <t>https://pranaon.com/products/super-greens?variant=39272273117237&amp;country=AU&amp;currency=AUD&amp;utm_medium=product_sync&amp;utm_source=google&amp;utm_content=sag_organic&amp;utm_campaign=sag_organic&amp;srsltid=AfmBOopIYkON9SoRwoz5jmE-tzVS1GwtvmshXtePxR4RyppmtWqsmkOj4CA</t>
  </si>
  <si>
    <t>Prana On</t>
  </si>
  <si>
    <t>Super Greens</t>
  </si>
  <si>
    <t>Original/Tropical/Fresh mint</t>
  </si>
  <si>
    <t>https://www.amazon.com.au/PranaON-Greens-Tropical-Flavour-Supplement/dp/B093W75YRH?source=ps-sl-shoppingads-lpcontext&amp;ref_=fplfs&amp;psc=1&amp;smid=A20CU258Q8N03C</t>
  </si>
  <si>
    <t>https://tropeaka.com/products/superfood-greens-d</t>
  </si>
  <si>
    <t>Tropeaka</t>
  </si>
  <si>
    <t>Tropeaka Superfood Greens + D</t>
  </si>
  <si>
    <t>https://www.coles.com.au/product/tropeaka-superfood-greens-+-d-75g-7032956?uztq=46abcbb7e16253b0cdc3e6c5bbe6a3f0&amp;srsltid=AfmBOopp8pmBrVMQUhmrpEDNdr0cSOUKRuTHoN7Sebz8Ysxti8S5M8gNXP0&amp;gStoreCode=942</t>
  </si>
  <si>
    <t>https://tropeaka.com/products/superfood-greens-d?variant=16563614744648</t>
  </si>
  <si>
    <t>https://www.healthpost.co.nz/tropeaka-superfood-greens-d-trosgd-p?sku=TROSGD&amp;srsltid=AfmBOoqz1YLF6R8Tdg_7hufKoznq9f_IphP2ApfkMOzqbzTKGtdEmL-7nkI</t>
  </si>
  <si>
    <t>https://www.aussiehealthproducts.com.au/tropeaka-superfood-greens-d-powder-g-f-200g-pouch.php?srsltid=AfmBOopENOEgjOgo9yt0pdd08EiPLmxdlreUq4hV5zMyw2WO-pfTs7RPiYI</t>
  </si>
  <si>
    <t>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</t>
  </si>
  <si>
    <t>JSHealth</t>
  </si>
  <si>
    <t>Daily Supergreens Formula</t>
  </si>
  <si>
    <t>Tropical pineapple mint</t>
  </si>
  <si>
    <t>https://musclenation.org/products/daily-greens-tropical-crush-30-serves</t>
  </si>
  <si>
    <t>Muscle Nation</t>
  </si>
  <si>
    <t>Daily Greens by Muscle Nation</t>
  </si>
  <si>
    <t>Tropical/Mixed berry,Strawberry pinapple</t>
  </si>
  <si>
    <t>https://www.nutritionwarehouse.com.au/products/all-natural-daily-greens-by-muscle-nation?variant=42404185538787</t>
  </si>
  <si>
    <t>https://musclenation.org/products/daily-greens-tropical-crush-30-serves?variant=41338700333190&amp;srsltid=AfmBOoqKBYV4HvUz3BAvHZxzLbeL2dKI0nBYpK6Ejkr_pjdinHDJrtaTvH0</t>
  </si>
  <si>
    <t>https://greennutritionals.com.au/product-info/green-superfoods/</t>
  </si>
  <si>
    <t xml:space="preserve">Green Nutritionals </t>
  </si>
  <si>
    <t>Organic Green Superfoods Powder</t>
  </si>
  <si>
    <t>https://www.kogan.com/au/buy/green-superfoods-powder-120g-09322837006712/</t>
  </si>
  <si>
    <t>https://thevitaminsshoppe.com.au/products/green-nutritionals-by-microrganics-green-superfoods-powder-120g?variant=46877157851434&amp;country=AU&amp;currency=AUD&amp;utm_medium=product_sync&amp;utm_source=google&amp;utm_content=sag_organic&amp;utm_campaign=sag_organic&amp;srsltid=AfmBOoovSaEjgVaQ2WcjjTEhzgmUMBnOXLHeSVoWUuMYvm4hSYhAj-CdgVM&amp;gStoreCode=TVS</t>
  </si>
  <si>
    <t>https://thebeautychef.com/products/daily-supergreens-inner-beauty-support-pineapple?srsltid=AfmBOoqpaA8Jwh_BsVcRXyMJ9zihItWRU1sQz2Fc83rml35ne7YHAT18a-8</t>
  </si>
  <si>
    <t>The Beauty Chef</t>
  </si>
  <si>
    <t>Daily Supergreens</t>
  </si>
  <si>
    <t>Pinapple/Apple</t>
  </si>
  <si>
    <t>https://www.chemistwarehouse.com.au/buy/148002/the-beauty-chef-daily-supergreens-pineapple-fermented-greens-powder-150g</t>
  </si>
  <si>
    <t>https://ehplabs.com.au/products/oxygreens-daily-super-greens-powder?variant=39688394014851</t>
  </si>
  <si>
    <t xml:space="preserve">EHP Labs </t>
  </si>
  <si>
    <t>EHP Labs Oxygreens</t>
  </si>
  <si>
    <t>Pinapple/Lychee/Apple/Strawberry/Passionfruit/Forest berries/Guava</t>
  </si>
  <si>
    <t>https://www.powerhousesupplements.com.au/products/ehp-labs-oxygreens?currency=AUD&amp;variant=43934672093432&amp;utm_source=google&amp;utm_medium=cpc&amp;utm_campaign=Google+Shopping&amp;stkn=a0fe7017af89&amp;srsltid=AfmBOor5mdGXqFfyOQayfrXG0BrDhqELEdw-69-v4OrZZ58WTMZ4BxNsy58</t>
  </si>
  <si>
    <t>https://www.nutritionwarehouse.com.au/products/oxygreens-by-ehp-labs?variant=43556984914147</t>
  </si>
  <si>
    <t>https://www.swiish.com/products/supergreen-superfood-powder?pr_prod_strat=e5_desc&amp;pr_rec_id=c6695272e&amp;pr_rec_pid=6940263153724&amp;pr_ref_pid=9670365217079&amp;pr_seq=uniform&amp;variant=40197588549692</t>
  </si>
  <si>
    <t>SWIISH</t>
  </si>
  <si>
    <t>SWIISH SUPERGREEN Superfood Powder</t>
  </si>
  <si>
    <t>https://www.priceline.com.au/product/194323/swiish-supergreen-superfood-powder-125g?srsltid=AfmBOor3xf3ZIXQ1Kog3rjwh6ZXlkrUz8r7GJnP7QgQ6yR5LD2QCtNDQZv8</t>
  </si>
  <si>
    <t>https://formulahealth.com.au/products/organic-green-boost-1</t>
  </si>
  <si>
    <t>Formula Health</t>
  </si>
  <si>
    <t>Green Boost Superfood Blend</t>
  </si>
  <si>
    <t>https://www.nutritionwarehouse.com.au/products/green-boost-by-formula-health?variant=43203905618147</t>
  </si>
  <si>
    <t>https://www.australiansportsnutrition.com.au/products/formula-health-green-boost-superfood-blend?variant=45747248038167&amp;srsltid=AfmBOopC6BibqCXkpgHddZaqGotf1fJ-4aH2esDzMvlEZOmmm5VVhWB_NFU</t>
  </si>
  <si>
    <t>https://emraldlabs.com/products/greens?srsltid=AfmBOoqhRSIccw9bCChL1En6nPicYNCCNPHwD8xzezcg18yKgXIVq6K8</t>
  </si>
  <si>
    <t>Emrald Labs</t>
  </si>
  <si>
    <t>Greens+ Superfood Formula</t>
  </si>
  <si>
    <t>Guava</t>
  </si>
  <si>
    <t>https://www.amazon.com.au/Emrald-Labs-Greens-Superfood-Formula/dp/B0CC17GWH3?source=ps-sl-shoppingads-lpcontext&amp;ref_=fplfs&amp;smid=A31Z0ZUDDF19C1&amp;th=1</t>
  </si>
  <si>
    <t>https://emraldlabs.com/products/greens?variant=37498960150686</t>
  </si>
  <si>
    <t>Dark Chocolate/Kiwi Apple/Natural/Pinenapple&amp;Passion Fruit/Strawberry&amp;Mango</t>
  </si>
  <si>
    <t>https://www.amazon.com.au/Emrald-Labs-Greens-Superfood-Formula/dp/B0919TGYW6?source=ps-sl-shoppingads-lpcontext&amp;ref_=fplfs&amp;th=1</t>
  </si>
  <si>
    <t>https://www.trueprotein.com.au/products/greens?variant=44488002207918</t>
  </si>
  <si>
    <t>True Protien</t>
  </si>
  <si>
    <t>Greens</t>
  </si>
  <si>
    <t>Natural/Pinapple/Mango</t>
  </si>
  <si>
    <t>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</t>
  </si>
  <si>
    <t>Macro Mike</t>
  </si>
  <si>
    <t>Plant based Super Greens</t>
  </si>
  <si>
    <t xml:space="preserve">Green Apple Burst </t>
  </si>
  <si>
    <t>https://www.nutritionwarehouse.com.au/products/super-greens-by-macro-mike?variant=42404064821475</t>
  </si>
  <si>
    <t>https://www.reddragonnutritionals.com/products/red-dragon-nutritionals-greens?variant=40906342891543</t>
  </si>
  <si>
    <t>Red Dragon Nutritionals</t>
  </si>
  <si>
    <t>Greens Gut + Immunity</t>
  </si>
  <si>
    <t>Breakfast juice, wild raspberry, granny smith, apple blackcurrant, strawberry kiwi, white lychee</t>
  </si>
  <si>
    <t>https://www.nutritionwarehouse.com.au/products/greens-gut-immunity-by-red-dragon-nutritionals?variant=44436460241123</t>
  </si>
  <si>
    <t>https://www.reddragonnutritionals.com/products/red-dragon-nutritionals-greens?variant=40432681156631</t>
  </si>
  <si>
    <t>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</t>
  </si>
  <si>
    <t>https://www.nutritionwarehouse.com.au/products/greens-gut-immunity-by-red-dragon-nutritionals?variant=42405695226083</t>
  </si>
  <si>
    <t>https://www.reddragonnutritionals.com/products/red-dragon-nutritionals-greens?variant=40432681222167</t>
  </si>
  <si>
    <t>https://www.nutritionwarehouse.com.au/products/greens-gut-immunity-by-red-dragon-nutritionals?variant=43575640883427</t>
  </si>
  <si>
    <t>https://morlife.com/products/alkalising-greens-tropical-crush?variant=39369297166470</t>
  </si>
  <si>
    <t>Morlife</t>
  </si>
  <si>
    <t>Alkalising Greens</t>
  </si>
  <si>
    <t>Tropical cursh</t>
  </si>
  <si>
    <t>https://www.amazon.com.au/Morlife-Alkalising-Supplement-Vegetables-Probiotics/dp/B09N7CJGYS?source=ps-sl-shoppingads-lpcontext&amp;ref_=fplfs&amp;smid=A1GLPI3EKSSX0B&amp;th=1</t>
  </si>
  <si>
    <t>https://morlife.com/products/alkalising-greens-powder-berry-burst?variant=39369289498758</t>
  </si>
  <si>
    <t>Berry burst</t>
  </si>
  <si>
    <t>https://www.amazon.com.au/Morlife-Alkalising-Supplement-Vegetables-Probiotics/dp/B09N7BZG44?source=ps-sl-shoppingads-lpcontext&amp;ref_=fplfs&amp;th=1</t>
  </si>
  <si>
    <t>https://morlife.com/products/alkalising-greens-pine-splice?variant=39369294741638</t>
  </si>
  <si>
    <t>Pine splice</t>
  </si>
  <si>
    <t>https://www.amazon.com.au/Morlife-Alkalising-Supplement-Vegetables-Probiotics/dp/B09N7DRH1P?source=ps-sl-shoppingads-lpcontext&amp;ref_=fplfs&amp;th=1</t>
  </si>
  <si>
    <t>https://www.genetix.com.au/pages/daily-greens</t>
  </si>
  <si>
    <t>Genetix Nutrition</t>
  </si>
  <si>
    <t>Daily Greens</t>
  </si>
  <si>
    <t>Apple blackcurrant, morning mojo, pineapple mango</t>
  </si>
  <si>
    <t>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</t>
  </si>
  <si>
    <t>https://www.nutritionwarehouse.com.au/products/daily-greens-by-genetix-nutrition?variant=45958340051171</t>
  </si>
  <si>
    <t>https://www.biogenesisnatural.com/products/australian-organic-supergreens-plus-powder-300g?_pos=2&amp;_sid=8e81f2355&amp;_ss=r</t>
  </si>
  <si>
    <t>BioGenesis</t>
  </si>
  <si>
    <t>SuperGreens Plus Pouch</t>
  </si>
  <si>
    <t>https://www.chemistwarehouse.com.au/buy/147730/biogenesis-supergreens-plus-pouch-300g</t>
  </si>
  <si>
    <t>https://govita.com.au/products/biogenesis-australian-organic-super-greens-plus-150g-powder-glass?variant=44767307006103&amp;country=AU&amp;currency=AUD&amp;utm_medium=product_sync&amp;utm_source=google&amp;utm_content=sag_organic&amp;utm_campaign=sag_organic&amp;srsltid=AfmBOooqVeQJR8K4k8A7zfkJBXYuJDdxts--_mX6BSp3_jDgQvuksuROtgg</t>
  </si>
  <si>
    <t>https://www.forestsuperfoods.com.au/products/australian-greens?_pos=2&amp;_sid=59853c255&amp;_ss=r</t>
  </si>
  <si>
    <t>Forest Super Food</t>
  </si>
  <si>
    <t>Australian Greens Whole Food Powder</t>
  </si>
  <si>
    <t>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</t>
  </si>
  <si>
    <t>Naked Greens Whole Multivitamin Powder</t>
  </si>
  <si>
    <t>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</t>
  </si>
  <si>
    <t>IKKARI</t>
  </si>
  <si>
    <t>Good Greens Superblend</t>
  </si>
  <si>
    <t>https://www.happyway.com.au/products/super-greens-powder</t>
  </si>
  <si>
    <t>Happy Way</t>
  </si>
  <si>
    <t>Greens Powder Tropical</t>
  </si>
  <si>
    <t>https://www.amazon.com.au/Green-Envy-Greens-Tropical-Flavour/dp/B09H75XLX8?source=ps-sl-shoppingads-lpcontext&amp;ref_=fplfs&amp;psc=1&amp;smid=AY4Z0F894I8UQ</t>
  </si>
  <si>
    <t>https://www.nutritionwarehouse.com.au/products/greens-by-happy-way?variant=43229197566179</t>
  </si>
  <si>
    <t>https://www.deeto.com.au/products/wonderwild-resealable-pouch?variant=37556393214102</t>
  </si>
  <si>
    <t>deeto.</t>
  </si>
  <si>
    <t>WonderWild™ - Greens Powder</t>
  </si>
  <si>
    <t>Refreshing lemon</t>
  </si>
  <si>
    <t>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</t>
  </si>
  <si>
    <t>Veego</t>
  </si>
  <si>
    <t>Veego Greens Peach Mango</t>
  </si>
  <si>
    <t>Peach mango</t>
  </si>
  <si>
    <t>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</t>
  </si>
  <si>
    <t>COLLAGEN</t>
  </si>
  <si>
    <t>Super Beauty Greens</t>
  </si>
  <si>
    <t>Strawberry kiwi, tropical punch, apple blackcurrant</t>
  </si>
  <si>
    <t>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</t>
  </si>
  <si>
    <t>https://lifebotanics.com.au/products/life-botanics-vitality-greens-450g?srsltid=AfmBOop5FS0_ckkUoN-V_lLULN2oIfjroEweG32BseU_60N1vkU1nBmJ</t>
  </si>
  <si>
    <t>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</t>
  </si>
  <si>
    <t>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</t>
  </si>
  <si>
    <t>Bulk Nutrients</t>
  </si>
  <si>
    <t>Green Fusion</t>
  </si>
  <si>
    <t>Unflavored, flavoured</t>
  </si>
  <si>
    <t>Kuli Kuli</t>
  </si>
  <si>
    <t>Organic Alkalizing Super Greens Powder</t>
  </si>
  <si>
    <t>https://au.iherb.com/pr/kuli-kuli-green-power-organic-alkalizing-super-greens-powder-6-oz-170-g/146597?gad_campaignid=1632803189&amp;gad_source=4&amp;gclid=Cj0KCQjwyIPDBhDBARIsAHJyyVgj9dHyKro8TfQTqSxgxPUXFI6pzdl0ktlcljFKfsiu3m8hcEhkc9waAujPEALw_wcB&amp;gclsrc=aw.ds</t>
  </si>
  <si>
    <t>https://www.x50lifestyle.com.au/products/feel-fresh-cucumber-lime-pure-organics-daily-greens-1?_pos=2&amp;_sid=b6579f90d&amp;_ss=r</t>
  </si>
  <si>
    <t>X50 Lifestyle</t>
  </si>
  <si>
    <t>Pure Organic Daily Greens</t>
  </si>
  <si>
    <t>Cucumber &amp; lime, summer tropics</t>
  </si>
  <si>
    <t>https://www.nutritionwarehouse.com.au/products/pure-organic-daily-greens-by-x50-lifestyle?variant=45525532836067</t>
  </si>
  <si>
    <t>https://www.x50lifestyle.com.au/products/feel-fresh-cucumber-lime-pure-organics-daily-greens-1?currency=AUD&amp;utm_source=google&amp;utm_medium=cpc&amp;utm_campaign=Google+Shopping&amp;stkn=86c714c2db41</t>
  </si>
  <si>
    <t>https://www.edenhealthfoods.com.au/products/superfood-powder?gad_source=1&amp;gad_campaignid=21274698478&amp;gbraid=0AAAAAo6iw8rtUVlRJON-xCZy_ZcYp1y9t&amp;gclid=Cj0KCQjwyIPDBhDBARIsAHJyyViH3sR2zdKWEdga9l9cfwfZdOJjqG_fG8R-_eigH3ERuJTzkeehCoEaAuznEALw_wcB</t>
  </si>
  <si>
    <t>Eden Healthfoods </t>
  </si>
  <si>
    <t>Super Food Formula</t>
  </si>
  <si>
    <t>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</t>
  </si>
  <si>
    <t>https://www.aliensupps.com/products/greens-forbidden-fruits</t>
  </si>
  <si>
    <t>Alien Supps</t>
  </si>
  <si>
    <t>Raspberry lemonade, chocolate malt, forbidden fruits</t>
  </si>
  <si>
    <t>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</t>
  </si>
  <si>
    <t>https://www.nutritionwarehouse.com.au/products/greens-by-alien-supps?variant=43936758268131</t>
  </si>
  <si>
    <t>https://get.vitable.com.au/products/clean-greens?srsltid=AfmBOopZBlP8_PAJI2heEaki8dgqgFShuSq6W2VfnmwdxLy5tvDvxc29lH0</t>
  </si>
  <si>
    <t>viable</t>
  </si>
  <si>
    <t>Clean Greens Powder</t>
  </si>
  <si>
    <t>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</t>
  </si>
  <si>
    <t>Clean Greens Powder + Fibre</t>
  </si>
  <si>
    <t>https://www.nuzest.com.au/products/good-green-vitality?variant=31985591484491</t>
  </si>
  <si>
    <t>Nuzest</t>
  </si>
  <si>
    <t>Good Green Vitality</t>
  </si>
  <si>
    <t>https://www.nutritionwarehouse.com.au/products/good-green-vitality-by-nuzest?variant=42404049354979</t>
  </si>
  <si>
    <t>https://www.braw.com.au/products/ultimate-greens-natural?variant=43974730154223</t>
  </si>
  <si>
    <t>BRAW</t>
  </si>
  <si>
    <t>Ultimate Greens</t>
  </si>
  <si>
    <t xml:space="preserve"> Natural</t>
  </si>
  <si>
    <t>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</t>
  </si>
  <si>
    <t>https://www.nutritionwarehouse.com.au/products/ultimate-greens-by-b-raw?variant=43882425975011</t>
  </si>
  <si>
    <t>https://www.evolvenutrition.com.au/products/evolve-green-machine-super-greens-formula?srsltid=AfmBOookxNGJ5sst3RIMRL4vzw8I1gGxp1csZrYnyrCmTZJqkV_mnB1-</t>
  </si>
  <si>
    <t>Evolve Nutrition</t>
  </si>
  <si>
    <t>Evolve Green Machine Super Greens Formula</t>
  </si>
  <si>
    <t>Chocolate, mango, strawberry kiwi</t>
  </si>
  <si>
    <t>https://www.australiansportsnutrition.com.au/products/evolve-green-machine-super-greens-formula?variant=51702643589487&amp;srsltid=AfmBOoqnJGU3rDBaSAR-cGxrfZb5TIckoJ2fstpQkgZmDEx6jxTIgiY8Kmw</t>
  </si>
  <si>
    <t>https://ellavari.com.au/products/evolve-green-machine-super-greens-formula?variant=50753209925941&amp;country=AU&amp;currency=AUD&amp;utm_medium=product_sync&amp;utm_source=google&amp;utm_content=sag_organic&amp;utm_campaign=sag_organic&amp;srsltid=AfmBOor42ftAc4But99IqqwLudo_srG6EVNJR4RD8zOG5naPIRQaxFBg-t4</t>
  </si>
  <si>
    <t>https://au.womensbest.com/products/super-greens-superfoods?variant=46801167745365?utm_source%3Dshopping_organic&amp;utm_medium=google_organic_2021</t>
  </si>
  <si>
    <t>Women's Best</t>
  </si>
  <si>
    <t>Super Greens &amp; Superfoods</t>
  </si>
  <si>
    <t>Unflavored</t>
  </si>
  <si>
    <t>https://www.ghostlifestyle.com/products/ghost-greens-iced-tea-lemonade</t>
  </si>
  <si>
    <t>Ghost</t>
  </si>
  <si>
    <t>Ghost Greens</t>
  </si>
  <si>
    <t>Guava berry, pink lemonade, lime, iced tea lemonade, matcha latte, original, old school apple, acai bowl</t>
  </si>
  <si>
    <t>https://www.amazon.com.au/Flavoured-Superfood-Dietary-Suppliment-Serving/dp/B0CKSRQM7H?source=ps-sl-shoppingads-lpcontext&amp;ref_=fplfs&amp;psc=1&amp;smid=AY4Z0F894I8UQ</t>
  </si>
  <si>
    <t>https://www.nutritionwarehouse.com.au/products/greens-by-ghost-lifestyle?variant=43182679654627</t>
  </si>
  <si>
    <t>https://www.glutenfreehub.com.au/products/organic-road-amazing-grass-supergreens</t>
  </si>
  <si>
    <t>Organic Road</t>
  </si>
  <si>
    <t>Amazing Grass Supergreens</t>
  </si>
  <si>
    <t>https://govita.com.au/products/organic-road-amazing-grass-supergreens?variant=40660637417623&amp;country=AU&amp;currency=AUD&amp;utm_medium=product_sync&amp;utm_source=google&amp;utm_content=sag_organic&amp;utm_campaign=sag_organic&amp;srsltid=AfmBOorfpSvzwidOIt_fyO8Ps9xm7UBJO7VIBhwaM_HlIeMqcigYmWBW4Rc</t>
  </si>
  <si>
    <t>https://shop.bulletproof.com/products/greens-powder-jar</t>
  </si>
  <si>
    <t>BulletPoof</t>
  </si>
  <si>
    <t>Greens-Daily Greens for Body&amp;Mind</t>
  </si>
  <si>
    <t>https://grassesoflife.com.au/product/super-greens-boost-200g/?srsltid=AfmBOor7uv8ZqnF8fQ100GVnR2yuvJ3Iqxp-qkJ-gjnLtduTBamxXNszN2E</t>
  </si>
  <si>
    <t>Grasses of Life</t>
  </si>
  <si>
    <t>Super Greens Boost</t>
  </si>
  <si>
    <t>https://www.goodness.com.au/organic-supergreens-blend-200g/?srsltid=AfmBOopbWOPvfL-PCtZibVXAFhWKzaPo-H0ddGUcZC0spR-O8pVv3lGZ5vg</t>
  </si>
  <si>
    <t>Honest to Goodness</t>
  </si>
  <si>
    <t>Organic SuperGreens Blend</t>
  </si>
  <si>
    <t>https://www.biogenesisnatural.com/search?q=Biogenesis+Organic+Super+Greens+Powder&amp;options%5Bprefix%5D=last</t>
  </si>
  <si>
    <t>Biogenesis</t>
  </si>
  <si>
    <t>Organic Super Greens Powder</t>
  </si>
  <si>
    <t>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</t>
  </si>
  <si>
    <t>https://www.naturalchemist.com.au/biogenesis-super-greens-sachets-7g-x-18-pack/?srsltid=AfmBOoqNeKL-LK8A17rskzqbZtxpMCrU7cZOKW5VnCJM0saf9q3ND4N_EaE</t>
  </si>
  <si>
    <t>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</t>
  </si>
  <si>
    <t>Just Blends</t>
  </si>
  <si>
    <t>Supergreens Superfood Blend</t>
  </si>
  <si>
    <t>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</t>
  </si>
  <si>
    <t>Paradise Nutrients</t>
  </si>
  <si>
    <t>Nature's Green Superfood</t>
  </si>
  <si>
    <t>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</t>
  </si>
  <si>
    <t>Ora Health</t>
  </si>
  <si>
    <t>Organic Greens Superpowder+</t>
  </si>
  <si>
    <t>Lifestream</t>
  </si>
  <si>
    <t>Lifestream Greens Super Blend</t>
  </si>
  <si>
    <t>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</t>
  </si>
  <si>
    <t>https://australianorganicproducts.com.au/products/lifestream-greens-super-blend-powder-150g?variant=43729178132703&amp;srsltid=AfmBOoq868oRuzE5DhpIkZlCFeiQ8QTawHvMSQZ3UxDLabL8Ni0K5Zo0y8Q</t>
  </si>
  <si>
    <t>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</t>
  </si>
  <si>
    <t>Bio Blends</t>
  </si>
  <si>
    <t>Organic Daily Greens &amp; Reds</t>
  </si>
  <si>
    <t>https://naturelo.com/products/raw-greens-superfoods-powder?srsltid=AfmBOops_I4PhSQr-VoUR-J6z9g4NAYgJzAPvQc0bqVWSuqxIdC2wWcE</t>
  </si>
  <si>
    <t>NATURELO</t>
  </si>
  <si>
    <t>Raw Greens Whole Food Powder</t>
  </si>
  <si>
    <t xml:space="preserve"> Mixed Berry, unsweetened</t>
  </si>
  <si>
    <t>https://au.iherb.com/pr/naturelo-raw-greens-whole-food-powder-mixed-berry-8-5-oz-240-g/146201</t>
  </si>
  <si>
    <t>https://www.kogan.com/au/buy/naturelo-raw-greens-whole-food-powder-wild-berry-flavor-240-g-00628110628169/</t>
  </si>
  <si>
    <t>PlantEm essantials</t>
  </si>
  <si>
    <t>NourishEm Greens Powder</t>
  </si>
  <si>
    <t>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</t>
  </si>
  <si>
    <t>https://whitewolfnutrition.com/products/greens-gut-health-and-immunity?variant=39473884758110</t>
  </si>
  <si>
    <t>White Wolf</t>
  </si>
  <si>
    <t>Strawberry mint, chocolate malt, lemon twist, mango pineapple, berry burst, tropical sunrise</t>
  </si>
  <si>
    <t>https://www.elitesupps.com.au/products/super-greens-2?variant=41697466810502&amp;srsltid=AfmBOorwr9JiQpJDiVRgkgJ_J5aG5tULbAd13VIFJccxF3L3hqkKT-MW2MU</t>
  </si>
  <si>
    <t>OZiva</t>
  </si>
  <si>
    <t>OZiva Superfood Greens &amp; Herbs</t>
  </si>
  <si>
    <t>Superfood greens and herbs</t>
  </si>
  <si>
    <t>https://www.silkrute.com.au/health-and-personal/diet-and-nutrition/supplement/oziva-superfood-greens-and-herbs-with-whole-food-250-gm/?srsltid=AfmBOooBPoDNINAlhCExCFgpJJLddbkLHDIQNksJkSCxdDILYb8xoKFwvOs</t>
  </si>
  <si>
    <t>https://www.distacart.com/en-au/products/oziva-superfood-greens-herbs?variant=42636382929055&amp;utm_source=google&amp;utm_medium=cpc&amp;utm_campaign=google+shopping&amp;srsltid=AfmBOoo1IJtQZzLppnC0QZbOqp-_kqSxLDcfUSSuzVfZP64SRkSAP_LvSbI</t>
  </si>
  <si>
    <t>https://vybey.com.au/products/braincare-smart-greens?variant=43810248556597&amp;country=AU&amp;currency=AUD&amp;utm_source=google&amp;utm_medium=cpc&amp;utm_campaign=google_shopping&amp;srsltid=AfmBOoobNZ4rkWO5SDBqwOjNxeJuUMgroxdyz8E6d8rXEv3l0dQykRY0Eos</t>
  </si>
  <si>
    <t>vybey</t>
  </si>
  <si>
    <t>Braincare Smart Greens</t>
  </si>
  <si>
    <t>https://www.athealthaustralia.com.au/products/organic-super-greens?variant=921336735&amp;utm_source=google&amp;utm_medium=cpc&amp;utm_campaign=Google+Shopping&amp;stkn=f39886eb5423&amp;srsltid=AfmBOoqfbQinkuupLVaTzNk21oGvb_louPdmzRdshRzMQ9edw0z7Vh7KhPo</t>
  </si>
  <si>
    <t>at.health</t>
  </si>
  <si>
    <t>Organic Super Greens</t>
  </si>
  <si>
    <t>Organic super greens</t>
  </si>
  <si>
    <t>https://amazinggrass.com/products/organic-supergreens</t>
  </si>
  <si>
    <t>Amazing Grass</t>
  </si>
  <si>
    <t>Organic SuperGreens Powder</t>
  </si>
  <si>
    <t>https://au.iherb.com/pr/amazing-grass-organic-supergreens-powder-5-29-oz-150-g/80230?srsltid=AfmBOorFn4ZfjcLAfgsmSVVjKyg3pK3JGeDdxZ-C9excrYCLQJn9t6hDYXY</t>
  </si>
  <si>
    <t>https://www.dicksmith.com.au/da/buy/amazing-grass-organic-supergreens-powder-150-g-00829835006489/</t>
  </si>
  <si>
    <t>https://forcefactor.com/products/smarter-greens-daily-wellness-powder</t>
  </si>
  <si>
    <t>Force Factor</t>
  </si>
  <si>
    <t>Smarter Greens Daily Wellness Powder</t>
  </si>
  <si>
    <t>https://www.muscleandstrength.com/store/smarter-greens-daily-wellness-powder.html?___store=au&amp;___shipping=AU&amp;srsltid=AfmBOoq87sMvQPwfNb_6IWDv7dtsC6HsAz9fYmYWieDzsaOzuuiFqBG8LIk</t>
  </si>
  <si>
    <t>https://nutricost.com/products/greens-draft?srsltid=AfmBOoq2SDLtZ1RukkEEEE5a0bs39LYYwwQfvGteJchEv6DGovJ2RbQZ</t>
  </si>
  <si>
    <t>Nutricost</t>
  </si>
  <si>
    <t>Unflavored, Orange Sunrise, Mixed Berry</t>
  </si>
  <si>
    <t>https://au.iherb.com/pr/nutricost-organic-super-greens-unflavored-3-7-oz-103-g/143557?srsltid=AfmBOop3_yuEOugknEHnBPhXotJG9DaYwd1hGxJZTXlZgpSC9f1Z15R1QCM</t>
  </si>
  <si>
    <t>https://bareorganics.com/products/bareorganics-marine-greens-immunity-powder?_pos=1&amp;_sid=419990e06&amp;_ss=r</t>
  </si>
  <si>
    <t>Bare Organics</t>
  </si>
  <si>
    <t>Organic Marine Super Greens Powder</t>
  </si>
  <si>
    <t>https://www.allstarhealth.com/en-au/de_p_ref/58285/gsau58285/Bare_Organics_Organic_Marine_Super_Greens_Powder.htm?utm_source=google&amp;utm_medium=GPS&amp;utm_campaign=58285&amp;srsltid=AfmBOooNNoTIWGnUe0jt50JwWgnExiZUS2ohaBOaTUyiS8yeLUcPSc08Hvc</t>
  </si>
  <si>
    <t>https://greennutritionals.com.au/product-info/hawaiian-pacifica-spirulina/</t>
  </si>
  <si>
    <t>Green Nutritionals</t>
  </si>
  <si>
    <t>Hawaiian Pacifica Spirulina</t>
  </si>
  <si>
    <t>https://www.davidjonespharmacy.com.au/microrganics-green-nutritionals-hawaiian-pacifica~27082?srsltid=AfmBOorvnFq_QgaMv7XLdhXqd6kF3VvSGW2jtnp8e3loy3TF7YAewWV-3DU</t>
  </si>
  <si>
    <t>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</t>
  </si>
  <si>
    <t>Highlight Nutrients</t>
  </si>
  <si>
    <t>Segment</t>
  </si>
  <si>
    <t>Audience</t>
  </si>
  <si>
    <t>Vitamins, Minerals, protien</t>
  </si>
  <si>
    <t>Daily Superfood, Energy and Vitality Enhancement</t>
  </si>
  <si>
    <t>Daily nutrition seekers, Night-owls, sub-health population, fitness beginners</t>
  </si>
  <si>
    <t>Daily Superfood,Energy and Vitality Enhancement</t>
  </si>
  <si>
    <t>Daily nutrition seekers,Night-owls, sub-health population, fitness beginners</t>
  </si>
  <si>
    <t>Vitamins, Minerals, prebiotics, probiotics</t>
  </si>
  <si>
    <t>Immune Support, Energy and Vitality Enhancement</t>
  </si>
  <si>
    <t>Immune-focused users, Night-owls, sub-health population, fitness beginners</t>
  </si>
  <si>
    <t>Vitamins, protein, dietary fibre, chlorophyll, minerals,</t>
  </si>
  <si>
    <t>antioxidants, Insoluble fibre, Vitamins and Minerals</t>
  </si>
  <si>
    <t>Daily Superfood, Gut&amp;Digestive Health</t>
  </si>
  <si>
    <t>Daily nutrition seekers, People with bloating/constipation</t>
  </si>
  <si>
    <t>vitamins,  dietary fibre, minerals,chlorophyll, antioxidants</t>
  </si>
  <si>
    <t>Detox &amp; Cleansing, Gut&amp;Digestive Health</t>
  </si>
  <si>
    <t>Participants in light fasting or detox programs, People with bloating/constipation</t>
  </si>
  <si>
    <t>prebiotics, probiotics, adaptogens, vitamins and minerals</t>
  </si>
  <si>
    <t>Daily Superfood, Immune Support</t>
  </si>
  <si>
    <t>Daily nutrition seekers, Immune-focused users</t>
  </si>
  <si>
    <t>Macro</t>
  </si>
  <si>
    <t>Dietary Fibre, protein</t>
  </si>
  <si>
    <t>Gut&amp;Digestive Healt, daily Superfood</t>
  </si>
  <si>
    <t>Gut&amp;Digestive Healt, Daily nutrition seekers</t>
  </si>
  <si>
    <t>chlorophyll, fibre, vitamins and minerals</t>
  </si>
  <si>
    <t>Daily Superfood, Detox &amp; Cleansing</t>
  </si>
  <si>
    <t>Daily nutrition seekers, Participants in light fasting or detox programs</t>
  </si>
  <si>
    <t>prebiotics, probiotics</t>
  </si>
  <si>
    <t>chlorophyll, Vitamin B12, prebiotics, minerals</t>
  </si>
  <si>
    <t>Vitamins, Minerals</t>
  </si>
  <si>
    <t>Energy and Vitality Enhancement</t>
  </si>
  <si>
    <t>Night-owls, sub-health population, fitness beginners</t>
  </si>
  <si>
    <t>vitamins, minerals, antioxidants, fibre</t>
  </si>
  <si>
    <t xml:space="preserve">Energy and Vitality Enhancement, Gut&amp;Digestive Health, Immune Support </t>
  </si>
  <si>
    <t xml:space="preserve">Night-owls, sub-health population, fitness beginners, People with bloating/constipation, Immune-focused users </t>
  </si>
  <si>
    <t>probiotics, vitamins, minerals</t>
  </si>
  <si>
    <t>antioxidants, fibre, protien</t>
  </si>
  <si>
    <t xml:space="preserve">Detox &amp; Cleansing, Energy and Vitality Enhancement, Immune Support </t>
  </si>
  <si>
    <t xml:space="preserve">Participants in light fasting or detox programs, Night-owls, sub-health population, fitness beginners, Immune-focused users </t>
  </si>
  <si>
    <t>antioxidants, vitamins, minerals</t>
  </si>
  <si>
    <t>Detox &amp; Cleansing</t>
  </si>
  <si>
    <t>Participants in light fasting or detox programs</t>
  </si>
  <si>
    <t>iron, chlorophyll, Vitamin D</t>
  </si>
  <si>
    <t>fibre, vitamins, phytonutrients and antioxidants, collagen</t>
  </si>
  <si>
    <t>Beauty,Gut&amp;Digestive Health</t>
  </si>
  <si>
    <t>Consumers focused on skin health and beauty,People with bloating/constipation</t>
  </si>
  <si>
    <t>fiber, antioxidants,digestive enzymes, probiotics</t>
  </si>
  <si>
    <t>Gut&amp;Digestive Health</t>
  </si>
  <si>
    <t>People with bloating/constipation</t>
  </si>
  <si>
    <t>Protein, vitamins, minerals, antioxidants</t>
  </si>
  <si>
    <t>fibre, digestive enzymes, prebiotics, probiotics</t>
  </si>
  <si>
    <t>Protrin, minerals, dietary Fibre</t>
  </si>
  <si>
    <t>Gut&amp;Digestive Health, Detox &amp; Cleansing, Energy and Vitality Enhancement</t>
  </si>
  <si>
    <t>People with bloating/constipation, Participants in light fasting or detox programs, Night-owls, sub-health population, fitness beginners</t>
  </si>
  <si>
    <t>vitamins, minerals and antioxidants</t>
  </si>
  <si>
    <t xml:space="preserve">Greens+ Superfood Formula </t>
  </si>
  <si>
    <t>antioxidants,digestive enzymes</t>
  </si>
  <si>
    <t>Detox &amp; Cleansing, Gut&amp;Digestive Health, beauty</t>
  </si>
  <si>
    <t>Participants in light fasting or detox programs, People with bloating/constipation, Consumers focused on skin health and beauty</t>
  </si>
  <si>
    <t>VitaminB, VitaminD, antioxidants, prebiotic, fibre</t>
  </si>
  <si>
    <t>Gut&amp;Digestive Health, Immune Support , Energy and Vitality Enhancement</t>
  </si>
  <si>
    <t>People with bloating/constipation, Immune-focused users , Night-owls, sub-health population, fitness beginners</t>
  </si>
  <si>
    <t>antioxidants, vitamins, Omega3&amp;6, minerals</t>
  </si>
  <si>
    <t>Daily Superfood,  Energy and Vitality Enhancement</t>
  </si>
  <si>
    <t>Daily nutrition seekers,  Night-owls, sub-health population, fitness beginners</t>
  </si>
  <si>
    <t>antioxidants, vitamins and minerals, fibre, digestive enzymes, prebiotics, probiotics</t>
  </si>
  <si>
    <t>Gut&amp;Digestive Health, Immune Support</t>
  </si>
  <si>
    <t>People with bloating/constipation, Immune-focused users</t>
  </si>
  <si>
    <t>VitaminC, VitaminD, iron, calcium, magnesium</t>
  </si>
  <si>
    <t>antioxidants, adaptogens, polyphenols, digestive enzymes, probiotics, prebiotics</t>
  </si>
  <si>
    <t>chlorophyll, antioxidants, vitamins,minerals</t>
  </si>
  <si>
    <t>Daily Superfood,  Energy and Vitality Enhancement, Immune Support</t>
  </si>
  <si>
    <t>Daily nutrition seekers,  Night-owls, sub-health population, fitness beginners, Immune-focused users</t>
  </si>
  <si>
    <t>Vitamins, minerals, Omega3, antioxidants</t>
  </si>
  <si>
    <t>vitamins and plant minerals, antioxidants</t>
  </si>
  <si>
    <t>Daily Superfood, Detox &amp; Cleansing, Gut&amp;Digestive Health</t>
  </si>
  <si>
    <t>Daily nutrition seekers, Participants in light fasting or detox programs, People with bloating/constipation</t>
  </si>
  <si>
    <t>Alkalizing formula</t>
  </si>
  <si>
    <t>Daily Superfood, Gut&amp;Digestive Health, Immune Support, Braincare, Energy and Vitality Enhancement</t>
  </si>
  <si>
    <t>Daily nutrition seekers, People with bloating/constipation, Immune-focused users, High-cognitive-load professionals, Night-owls, sub-health population, fitness beginners</t>
  </si>
  <si>
    <t>antioxidant</t>
  </si>
  <si>
    <t>Daily Superfood, Detox &amp; Cleansing, Immune Support, Energy and Vitality Enhancement</t>
  </si>
  <si>
    <t>Daily nutrition seekers, Participants in light fasting or detox programs, Immune-focused users, Night-owls, sub-health population, fitness beginners</t>
  </si>
  <si>
    <t>vitamins, minerals, and antioxidants</t>
  </si>
  <si>
    <t>Detox &amp; Cleansing, Gut&amp;Digestive Health, Immune Support, Beauty</t>
  </si>
  <si>
    <t>Participants in light fasting or detox programs, People with bloating/constipation, Immune-focused users, Consumers focused on skin health and beauty</t>
  </si>
  <si>
    <t>Daily Superfood, Gut&amp;Digestive Health, Immune Support</t>
  </si>
  <si>
    <t>Daily nutrition seekers, People with bloating/constipation, Immune-focused users</t>
  </si>
  <si>
    <t>antioxidants, Pre and Probiotics, Hydrolysed Collagen Peptides</t>
  </si>
  <si>
    <t>Daily Superfood, Detox &amp; Cleansing, Gut&amp;Digestive Health, Immune Support, Beauty</t>
  </si>
  <si>
    <t>Daily nutrition seekers, Participants in light fasting or detox programs, People with bloating/constipation, Immune-focused users, Consumers focused on skin health and beauty</t>
  </si>
  <si>
    <t>greens, prebiotics, probiotics, and adaptogens, natural vitamins and minerals, adaptogens, herbs</t>
  </si>
  <si>
    <t>Daily Superfood</t>
  </si>
  <si>
    <t>Daily nutrition seekers</t>
  </si>
  <si>
    <t>vitamins, minerals and anti oxidants</t>
  </si>
  <si>
    <t>dietary fiber,vitamin K, calcium, iron</t>
  </si>
  <si>
    <t>Antioxidants, probiotics</t>
  </si>
  <si>
    <t>Daily Superfood, Gut&amp;Digestive Health, Immune Support, Energy and Vitality Enhancement</t>
  </si>
  <si>
    <t>Daily nutrition seekers, People with bloating/constipation, Immune-focused users, Night-owls, sub-health population, fitness beginners</t>
  </si>
  <si>
    <t>vitamins, minerals, amino acids and essential trace phytonutrients</t>
  </si>
  <si>
    <t>Prebiotics, Probiotics, Fibre, Digestive Enzymes and Fulvic Minerals</t>
  </si>
  <si>
    <t>antioxidants, fibre</t>
  </si>
  <si>
    <t>Sunfiber, antioxidants, fibre</t>
  </si>
  <si>
    <t>vitamins and minerals</t>
  </si>
  <si>
    <t>Greens Blend, Probiotics</t>
  </si>
  <si>
    <t>Daily Superfood, Detox &amp; Cleansing, Gut&amp;Digestive Health, Immune Support</t>
  </si>
  <si>
    <t>Daily nutrition seekers, Participants in light fasting or detox programs, People with bloating/constipation, Immune-focused users</t>
  </si>
  <si>
    <t>vitamins, and powerful probiotics</t>
  </si>
  <si>
    <t>fruits, fibers.antioxidants, digestive enzymes, probiotics and the prebiotic fiber inulin</t>
  </si>
  <si>
    <t>Detox &amp; Cleansing, Gut&amp;Digestive Health, Immune Support, Energy and Vitality Enhancement</t>
  </si>
  <si>
    <t>Participants in light fasting or detox programs, People with bloating/constipation, Immune-focused users, Night-owls, sub-health population, fitness beginners</t>
  </si>
  <si>
    <t>probiotics, Digestive Enzymes</t>
  </si>
  <si>
    <t>chlorophyll and antioxidants</t>
  </si>
  <si>
    <t>Daily Superfood, Detox &amp; Cleansing, Energy and Vitality Enhancement</t>
  </si>
  <si>
    <t>Daily nutrition seekers, Participants in light fasting or detox programs, Night-owls, sub-health population, fitness beginners</t>
  </si>
  <si>
    <t>superfoods, vitamins, minerals</t>
  </si>
  <si>
    <t>Daily Superfood, Gut&amp;Digestive Health, Braincare</t>
  </si>
  <si>
    <t>Daily nutrition seekers, People with bloating/constipation, High-cognitive-load professionals</t>
  </si>
  <si>
    <t>vitamins, minerals and amino acids</t>
  </si>
  <si>
    <t>vitamins, minerals, chlorophyll and phytonutrients</t>
  </si>
  <si>
    <t>chlorophyll, vitamins, minerals, Iron and essential enzymes and antioxidants</t>
  </si>
  <si>
    <t>Daily Superfood, Immune Support, Energy and Vitality Enhancement</t>
  </si>
  <si>
    <t>Daily nutrition seekers, Immune-focused users, Night-owls, sub-health population, fitness beginners</t>
  </si>
  <si>
    <t>chlorophyll, Vitamin A, K, C, Folate, Iron, and Calcium,antioxidant</t>
  </si>
  <si>
    <t>Gut&amp;Digestive Health, Immune Support, Energy and Vitality Enhancement</t>
  </si>
  <si>
    <t>People with bloating/constipation, Immune-focused users, Night-owls, sub-health population, fitness beginners</t>
  </si>
  <si>
    <t>essential nutrients, antioxidants,</t>
  </si>
  <si>
    <t>Daily Superfood, Gut&amp;Digestive Health, Immune Support, Beauty, Energy and Vitality Enhancement</t>
  </si>
  <si>
    <t>Daily nutrition seekers, People with bloating/constipation, Immune-focused users, Consumers focused on skin health and beauty, Night-owls, sub-health population, fitness beginners</t>
  </si>
  <si>
    <t>fibre, prebiotics, probiotics, organic B-complex</t>
  </si>
  <si>
    <t>Detox &amp; Cleansing, Gut&amp;Digestive Health, Immune Support, Beauty, Energy and Vitality Enhancement</t>
  </si>
  <si>
    <t>Participants in light fasting or detox programs, People with bloating/constipation, Immune-focused users, Consumers focused on skin health and beauty, Night-owls, sub-health population, fitness beginners</t>
  </si>
  <si>
    <t>vitamins and minerals, pre and probiotics, fibre, protein</t>
  </si>
  <si>
    <t>antioxidants, vitamins, minerals and unique phytochemicals</t>
  </si>
  <si>
    <t>Detox &amp; Cleansing, Energy and Vitality Enhancement</t>
  </si>
  <si>
    <t>Participants in light fasting or detox programs, Night-owls, sub-health population, fitness beginners</t>
  </si>
  <si>
    <t>natural vitamins, minerals and antioxidants, plus probiotics, digestive enzymes, and natural fiber</t>
  </si>
  <si>
    <t>antioxidants</t>
  </si>
  <si>
    <t>raw whole food blend, anti-parasitic essential oils, prebiotics</t>
  </si>
  <si>
    <t>whole food multivitamins</t>
  </si>
  <si>
    <t xml:space="preserve">vitamins, minerals </t>
  </si>
  <si>
    <t>Braincare, Gut&amp;Digestive Health, Energy and Vitality Enhancement</t>
  </si>
  <si>
    <t>High-cognitive-load professionals, People with bloating/constipation, Night-owls, sub-health population, fitness beginners</t>
  </si>
  <si>
    <t>highly alkalising green vegetables</t>
  </si>
  <si>
    <t>Vitamin K, Vitamin A, Dietary Fiber</t>
  </si>
  <si>
    <t>fiber, probiotic blend</t>
  </si>
  <si>
    <t>organic kelp, chlorella and spirulina</t>
  </si>
  <si>
    <t>Immune Support</t>
  </si>
  <si>
    <t>Immune-focused users</t>
  </si>
  <si>
    <t>beta-carotene, B vitamins, minerals, trace elements, chlorophyll, and enzymes</t>
  </si>
  <si>
    <t>Sports Nutrition, Gut&amp;Digestive Health</t>
  </si>
  <si>
    <t>Fitness enthusiasts, People with bloating/constipation</t>
  </si>
  <si>
    <t>Segment:</t>
  </si>
  <si>
    <t xml:space="preserve"> Detox &amp; Cleansing,</t>
  </si>
  <si>
    <t xml:space="preserve"> Sports Nutrition</t>
  </si>
  <si>
    <t xml:space="preserve"> Gut&amp;Digestive Health</t>
  </si>
  <si>
    <t xml:space="preserve"> Braincare</t>
  </si>
  <si>
    <t>Falvor Category</t>
  </si>
  <si>
    <t>$AUD/kg</t>
  </si>
  <si>
    <t>Price Band</t>
  </si>
  <si>
    <t>Berry</t>
  </si>
  <si>
    <t>Average</t>
  </si>
  <si>
    <t>Original/Greens</t>
  </si>
  <si>
    <t>Mean</t>
  </si>
  <si>
    <t>Std Dev</t>
  </si>
  <si>
    <t>Min</t>
  </si>
  <si>
    <t>Max</t>
  </si>
  <si>
    <t>Figure 1</t>
  </si>
  <si>
    <t>Chocolate &amp; Dessert</t>
  </si>
  <si>
    <t>Apple</t>
  </si>
  <si>
    <t>Mixed Fruits</t>
  </si>
  <si>
    <t>Citrus</t>
  </si>
  <si>
    <t>Viable</t>
  </si>
  <si>
    <t>Natural</t>
  </si>
  <si>
    <t>Mixed Berry, unsweetened</t>
  </si>
  <si>
    <t>x</t>
  </si>
  <si>
    <t>Flavor Category</t>
  </si>
  <si>
    <t>N/A or Non N/A Flavour Category</t>
  </si>
  <si>
    <t>Seller 1(URL)</t>
  </si>
  <si>
    <t>Row Labels</t>
  </si>
  <si>
    <t>Count of Non-N/A Flavor Category</t>
  </si>
  <si>
    <t>Count of N/A or Non N/A Flavour Category</t>
  </si>
  <si>
    <t>Non-N/A</t>
  </si>
  <si>
    <t>Grand Total</t>
  </si>
  <si>
    <t>Figure 6</t>
  </si>
  <si>
    <t>Figure 8</t>
  </si>
  <si>
    <t>Count of Brand</t>
  </si>
  <si>
    <t xml:space="preserve"> </t>
  </si>
  <si>
    <t>Figure 10</t>
  </si>
  <si>
    <t>Count of Price Band</t>
  </si>
  <si>
    <t>Average of $AUD/kg</t>
  </si>
  <si>
    <t>50–122</t>
  </si>
  <si>
    <t>122–194</t>
  </si>
  <si>
    <t>194–266</t>
  </si>
  <si>
    <t>266–338</t>
  </si>
  <si>
    <t>338–410</t>
  </si>
  <si>
    <t>410+</t>
  </si>
  <si>
    <t>Figure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</si>
</sst>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.0_);_(&quot;$&quot;* \(#,##0.0\);_(&quot;$&quot;* &quot;-&quot;??_);_(@_)"/>
    <numFmt numFmtId="165" formatCode="_([$$-409]* #,##0.00_);_([$$-409]* \(#,##0.00\);_([$$-409]* &quot;-&quot;??_);_(@_)"/>
  </numFmts>
  <fonts count="9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  <font>
      <u/>
      <sz val="12"/>
      <color theme="10"/>
      <name val="Aptos Narrow"/>
      <family val="2"/>
      <scheme val="minor"/>
    </font>
    <font>
      <sz val="12"/>
      <color rgb="FF000000"/>
      <name val="Aptos Narrow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4.9989318521683403E-2"/>
      </left>
      <right/>
      <top style="thin">
        <color rgb="FF000000"/>
      </top>
      <bottom style="thin">
        <color theme="0" tint="-4.9989318521683403E-2"/>
      </bottom>
      <diagonal/>
    </border>
    <border>
      <left/>
      <right/>
      <top style="thin">
        <color rgb="FF000000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rgb="FF000000"/>
      </top>
      <bottom style="thin">
        <color theme="0" tint="-4.9989318521683403E-2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6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2" borderId="2" xfId="0" applyFill="1" applyBorder="1"/>
    <xf numFmtId="0" fontId="0" fillId="0" borderId="2" xfId="0" applyBorder="1"/>
    <xf numFmtId="0" fontId="1" fillId="2" borderId="2" xfId="0" applyFont="1" applyFill="1" applyBorder="1" applyAlignment="1">
      <alignment horizontal="center"/>
    </xf>
    <xf numFmtId="2" fontId="0" fillId="0" borderId="2" xfId="0" applyNumberFormat="1" applyBorder="1"/>
    <xf numFmtId="0" fontId="1" fillId="2" borderId="2" xfId="0" applyFont="1" applyFill="1" applyBorder="1" applyAlignment="1">
      <alignment horizontal="right"/>
    </xf>
    <xf numFmtId="0" fontId="0" fillId="0" borderId="2" xfId="0" applyBorder="1" applyAlignment="1">
      <alignment horizontal="right"/>
    </xf>
    <xf numFmtId="0" fontId="2" fillId="0" borderId="2" xfId="0" applyFont="1" applyBorder="1" applyAlignment="1">
      <alignment horizontal="right"/>
    </xf>
    <xf numFmtId="2" fontId="0" fillId="3" borderId="2" xfId="0" applyNumberFormat="1" applyFill="1" applyBorder="1"/>
    <xf numFmtId="0" fontId="0" fillId="4" borderId="2" xfId="0" applyFill="1" applyBorder="1"/>
    <xf numFmtId="0" fontId="1" fillId="2" borderId="7" xfId="0" applyFont="1" applyFill="1" applyBorder="1" applyAlignment="1">
      <alignment horizontal="center"/>
    </xf>
    <xf numFmtId="0" fontId="3" fillId="4" borderId="2" xfId="1" applyFill="1" applyBorder="1"/>
    <xf numFmtId="0" fontId="0" fillId="0" borderId="6" xfId="0" applyBorder="1"/>
    <xf numFmtId="0" fontId="4" fillId="0" borderId="5" xfId="0" applyFont="1" applyBorder="1"/>
    <xf numFmtId="0" fontId="0" fillId="0" borderId="0" xfId="0" applyAlignment="1">
      <alignment wrapText="1"/>
    </xf>
    <xf numFmtId="0" fontId="0" fillId="0" borderId="7" xfId="0" applyBorder="1"/>
    <xf numFmtId="0" fontId="0" fillId="5" borderId="2" xfId="0" applyFill="1" applyBorder="1"/>
    <xf numFmtId="0" fontId="0" fillId="5" borderId="6" xfId="0" applyFill="1" applyBorder="1"/>
    <xf numFmtId="0" fontId="0" fillId="5" borderId="0" xfId="0" applyFill="1"/>
    <xf numFmtId="0" fontId="8" fillId="0" borderId="0" xfId="0" applyFont="1"/>
    <xf numFmtId="0" fontId="0" fillId="5" borderId="7" xfId="0" applyFill="1" applyBorder="1"/>
    <xf numFmtId="0" fontId="7" fillId="0" borderId="0" xfId="0" applyFont="1"/>
    <xf numFmtId="164" fontId="0" fillId="0" borderId="2" xfId="2" applyNumberFormat="1" applyFont="1" applyBorder="1"/>
    <xf numFmtId="0" fontId="1" fillId="2" borderId="4" xfId="0" applyFont="1" applyFill="1" applyBorder="1" applyAlignment="1">
      <alignment horizontal="center"/>
    </xf>
    <xf numFmtId="0" fontId="0" fillId="0" borderId="4" xfId="0" applyBorder="1"/>
    <xf numFmtId="164" fontId="0" fillId="0" borderId="1" xfId="2" applyNumberFormat="1" applyFont="1" applyBorder="1"/>
    <xf numFmtId="0" fontId="1" fillId="2" borderId="10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3" fillId="4" borderId="12" xfId="1" applyFill="1" applyBorder="1"/>
    <xf numFmtId="164" fontId="0" fillId="0" borderId="12" xfId="2" applyNumberFormat="1" applyFont="1" applyBorder="1"/>
    <xf numFmtId="2" fontId="0" fillId="3" borderId="12" xfId="0" applyNumberFormat="1" applyFill="1" applyBorder="1"/>
    <xf numFmtId="164" fontId="0" fillId="0" borderId="13" xfId="2" applyNumberFormat="1" applyFont="1" applyBorder="1"/>
    <xf numFmtId="0" fontId="0" fillId="0" borderId="13" xfId="0" applyBorder="1"/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1" xfId="0" applyBorder="1"/>
    <xf numFmtId="0" fontId="0" fillId="2" borderId="12" xfId="0" applyFill="1" applyBorder="1"/>
    <xf numFmtId="0" fontId="0" fillId="0" borderId="15" xfId="0" applyBorder="1"/>
    <xf numFmtId="0" fontId="6" fillId="6" borderId="15" xfId="0" applyFont="1" applyFill="1" applyBorder="1" applyAlignment="1">
      <alignment horizontal="center"/>
    </xf>
    <xf numFmtId="165" fontId="0" fillId="0" borderId="15" xfId="0" applyNumberFormat="1" applyBorder="1"/>
    <xf numFmtId="1" fontId="0" fillId="0" borderId="15" xfId="0" applyNumberFormat="1" applyBorder="1"/>
    <xf numFmtId="0" fontId="1" fillId="2" borderId="1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</cellXfs>
  <cellStyles count="3">
    <cellStyle name="Currency" xfId="2" builtinId="4"/>
    <cellStyle name="Hyperlink" xfId="1" xr:uid="{00000000-000B-0000-0000-000008000000}"/>
    <cellStyle name="Normal" xfId="0" builtinId="0"/>
  </cellStyles>
  <dxfs count="57">
    <dxf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(&quot;$&quot;* #,##0.0_);_(&quot;$&quot;* \(#,##0.0\);_(&quot;$&quot;* &quot;-&quot;??_);_(@_)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numFmt numFmtId="2" formatCode="0.00"/>
      <fill>
        <patternFill patternType="solid">
          <fgColor indexed="64"/>
          <bgColor theme="9" tint="0.79998168889431442"/>
        </patternFill>
      </fill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(&quot;$&quot;* #,##0.0_);_(&quot;$&quot;* \(#,##0.0\);_(&quot;$&quot;* &quot;-&quot;??_);_(@_)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outline="0">
        <bottom style="thin">
          <color theme="0" tint="-4.9989318521683403E-2"/>
        </bottom>
      </border>
    </dxf>
    <dxf>
      <border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(&quot;$&quot;* #,##0.0_);_(&quot;$&quot;* \(#,##0.0\);_(&quot;$&quot;* &quot;-&quot;??_);_(@_)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numFmt numFmtId="2" formatCode="0.00"/>
      <fill>
        <patternFill patternType="solid">
          <fgColor indexed="64"/>
          <bgColor theme="9" tint="0.79998168889431442"/>
        </patternFill>
      </fill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(&quot;$&quot;* #,##0.0_);_(&quot;$&quot;* \(#,##0.0\);_(&quot;$&quot;* &quot;-&quot;??_);_(@_)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outline="0">
        <bottom style="thin">
          <color theme="0" tint="-4.9989318521683403E-2"/>
        </bottom>
      </border>
    </dxf>
    <dxf>
      <border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(&quot;$&quot;* #,##0.0_);_(&quot;$&quot;* \(#,##0.0\);_(&quot;$&quot;* &quot;-&quot;??_);_(@_)"/>
      <border diagonalUp="0" diagonalDown="0">
        <left style="thin">
          <color theme="0" tint="-4.9989318521683403E-2"/>
        </left>
        <right/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numFmt numFmtId="2" formatCode="0.00"/>
      <fill>
        <patternFill patternType="solid">
          <fgColor indexed="64"/>
          <bgColor theme="9" tint="0.79998168889431442"/>
        </patternFill>
      </fill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_(&quot;$&quot;* #,##0.0_);_(&quot;$&quot;* \(#,##0.0\);_(&quot;$&quot;* &quot;-&quot;??_);_(@_)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numFmt numFmtId="0" formatCode="General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diagonalUp="0" diagonalDown="0">
        <left/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/>
        <horizontal/>
      </border>
    </dxf>
    <dxf>
      <border outline="0">
        <bottom style="thin">
          <color rgb="FFF2F2F2"/>
        </bottom>
      </border>
    </dxf>
    <dxf>
      <border outline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[Nuleaf green powder competitor analysis.xlsx]Pivot Table (Flavour Category)!PivotTable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</a:t>
            </a:r>
            <a:r>
              <a:rPr lang="en-US" altLang="zh-CN"/>
              <a:t>9</a:t>
            </a:r>
            <a:r>
              <a:rPr lang="en-US"/>
              <a:t>: Percentage of</a:t>
            </a:r>
            <a:r>
              <a:rPr lang="zh-CN" altLang="en-US"/>
              <a:t> </a:t>
            </a:r>
            <a:r>
              <a:rPr lang="en-US" altLang="zh-CN"/>
              <a:t>Non-N/A</a:t>
            </a:r>
            <a:r>
              <a:rPr lang="en-US"/>
              <a:t> Flavor</a:t>
            </a:r>
            <a:r>
              <a:rPr lang="en-US" baseline="0"/>
              <a:t> Category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'Pivot Table (Flavour Category)'!$R$1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789-4E81-BA37-C182CC95D9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789-4E81-BA37-C182CC95D9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789-4E81-BA37-C182CC95D90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789-4E81-BA37-C182CC95D90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789-4E81-BA37-C182CC95D90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789-4E81-BA37-C182CC95D90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789-4E81-BA37-C182CC95D90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 (Flavour Category)'!$Q$2:$Q$9</c:f>
              <c:strCache>
                <c:ptCount val="7"/>
                <c:pt idx="0">
                  <c:v>Apple</c:v>
                </c:pt>
                <c:pt idx="1">
                  <c:v>Citrus</c:v>
                </c:pt>
                <c:pt idx="2">
                  <c:v>Chocolate &amp; Dessert</c:v>
                </c:pt>
                <c:pt idx="3">
                  <c:v>Mixed Fruits</c:v>
                </c:pt>
                <c:pt idx="4">
                  <c:v>Berry</c:v>
                </c:pt>
                <c:pt idx="5">
                  <c:v>Original/Greens</c:v>
                </c:pt>
                <c:pt idx="6">
                  <c:v>Tropical</c:v>
                </c:pt>
              </c:strCache>
            </c:strRef>
          </c:cat>
          <c:val>
            <c:numRef>
              <c:f>'Pivot Table (Flavour Category)'!$R$2:$R$9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6</c:v>
                </c:pt>
                <c:pt idx="5">
                  <c:v>11</c:v>
                </c:pt>
                <c:pt idx="6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3-C11E-6441-BF1F-029DA9F0CF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[Nuleaf green powder competitor analysis.xlsx]Pivot Table (Flavour Category)!PivotTable7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</a:t>
            </a:r>
            <a:r>
              <a:rPr lang="en-US" baseline="0"/>
              <a:t> 7: Percentage of N/A and Non-N/A Falvour Category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'Pivot Table (Flavour Category)'!$N$3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76-4E81-8E9A-80B577E7521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76-4E81-8E9A-80B577E752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 (Flavour Category)'!$M$4:$M$6</c:f>
              <c:strCache>
                <c:ptCount val="2"/>
                <c:pt idx="0">
                  <c:v>N/A</c:v>
                </c:pt>
                <c:pt idx="1">
                  <c:v>Non-N/A</c:v>
                </c:pt>
              </c:strCache>
            </c:strRef>
          </c:cat>
          <c:val>
            <c:numRef>
              <c:f>'Pivot Table (Flavour Category)'!$N$4:$N$6</c:f>
              <c:numCache>
                <c:formatCode>General</c:formatCode>
                <c:ptCount val="2"/>
                <c:pt idx="0">
                  <c:v>37</c:v>
                </c:pt>
                <c:pt idx="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99-544F-B8D8-4D6A6CF0355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214762981710763"/>
          <c:y val="0.42366377385998427"/>
          <c:w val="0.11321657638252081"/>
          <c:h val="0.108333044875757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[Nuleaf green powder competitor analysis.xlsx]Pivot Table (Count of Brand)!PivotTable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11: Percentage of Brand</a:t>
            </a:r>
            <a:r>
              <a:rPr lang="en-US" baseline="0"/>
              <a:t> Category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'Pivot Table (Count of Brand)'!$M$2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EFE-494D-BEAC-73586AE995D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EFE-494D-BEAC-73586AE995D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EFE-494D-BEAC-73586AE995D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EFE-494D-BEAC-73586AE995D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EFE-494D-BEAC-73586AE995D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EFE-494D-BEAC-73586AE995D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EFE-494D-BEAC-73586AE995D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EFE-494D-BEAC-73586AE995D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EFE-494D-BEAC-73586AE995DE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BEFE-494D-BEAC-73586AE995DE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BEFE-494D-BEAC-73586AE995DE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BEFE-494D-BEAC-73586AE995DE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BEFE-494D-BEAC-73586AE995DE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BEFE-494D-BEAC-73586AE995DE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BEFE-494D-BEAC-73586AE995DE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BEFE-494D-BEAC-73586AE995DE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BEFE-494D-BEAC-73586AE995DE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BEFE-494D-BEAC-73586AE995DE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BEFE-494D-BEAC-73586AE995DE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BEFE-494D-BEAC-73586AE995DE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BEFE-494D-BEAC-73586AE995DE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BEFE-494D-BEAC-73586AE995DE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BEFE-494D-BEAC-73586AE995DE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BEFE-494D-BEAC-73586AE995DE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BEFE-494D-BEAC-73586AE995DE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BEFE-494D-BEAC-73586AE995DE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BEFE-494D-BEAC-73586AE995DE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BEFE-494D-BEAC-73586AE995DE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BEFE-494D-BEAC-73586AE995DE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BEFE-494D-BEAC-73586AE995DE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BEFE-494D-BEAC-73586AE995DE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BEFE-494D-BEAC-73586AE995DE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BEFE-494D-BEAC-73586AE995DE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BEFE-494D-BEAC-73586AE995DE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BEFE-494D-BEAC-73586AE995DE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BEFE-494D-BEAC-73586AE995DE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BEFE-494D-BEAC-73586AE995DE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BEFE-494D-BEAC-73586AE995DE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BEFE-494D-BEAC-73586AE995DE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BEFE-494D-BEAC-73586AE995DE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BEFE-494D-BEAC-73586AE995DE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BEFE-494D-BEAC-73586AE995DE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BEFE-494D-BEAC-73586AE995DE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BEFE-494D-BEAC-73586AE995DE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BEFE-494D-BEAC-73586AE995DE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BEFE-494D-BEAC-73586AE995DE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BEFE-494D-BEAC-73586AE995DE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F-BEFE-494D-BEAC-73586AE995DE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1-BEFE-494D-BEAC-73586AE995DE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3-BEFE-494D-BEAC-73586AE995DE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5-BEFE-494D-BEAC-73586AE995DE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7-BEFE-494D-BEAC-73586AE995DE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9-BEFE-494D-BEAC-73586AE995DE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BEFE-494D-BEAC-73586AE995DE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BEFE-494D-BEAC-73586AE995DE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BEFE-494D-BEAC-73586AE995DE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BEFE-494D-BEAC-73586AE995DE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BEFE-494D-BEAC-73586AE995DE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BEFE-494D-BEAC-73586AE995DE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7-BEFE-494D-BEAC-73586AE995DE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9-BEFE-494D-BEAC-73586AE995DE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B-BEFE-494D-BEAC-73586AE995DE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D-BEFE-494D-BEAC-73586AE995DE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BEFE-494D-BEAC-73586AE995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 (Count of Brand)'!$L$3:$L$67</c:f>
              <c:strCache>
                <c:ptCount val="64"/>
                <c:pt idx="0">
                  <c:v>Nutra Organics</c:v>
                </c:pt>
                <c:pt idx="1">
                  <c:v>Melrose</c:v>
                </c:pt>
                <c:pt idx="2">
                  <c:v>Life Botanics</c:v>
                </c:pt>
                <c:pt idx="3">
                  <c:v>Morlife</c:v>
                </c:pt>
                <c:pt idx="4">
                  <c:v>Red Dragon Nutritionals</c:v>
                </c:pt>
                <c:pt idx="5">
                  <c:v>Nature's Way</c:v>
                </c:pt>
                <c:pt idx="6">
                  <c:v>Forest Super Food</c:v>
                </c:pt>
                <c:pt idx="7">
                  <c:v>Emrald Labs</c:v>
                </c:pt>
                <c:pt idx="8">
                  <c:v>BioGenesis</c:v>
                </c:pt>
                <c:pt idx="9">
                  <c:v>Green Nutritionals</c:v>
                </c:pt>
                <c:pt idx="10">
                  <c:v>Tropeaka</c:v>
                </c:pt>
                <c:pt idx="11">
                  <c:v>Vital</c:v>
                </c:pt>
                <c:pt idx="12">
                  <c:v>Viable</c:v>
                </c:pt>
                <c:pt idx="13">
                  <c:v>Nuzest</c:v>
                </c:pt>
                <c:pt idx="14">
                  <c:v>BRAW</c:v>
                </c:pt>
                <c:pt idx="15">
                  <c:v>SWIISH</c:v>
                </c:pt>
                <c:pt idx="16">
                  <c:v>EHP Labs </c:v>
                </c:pt>
                <c:pt idx="17">
                  <c:v>Bulk Nutrients</c:v>
                </c:pt>
                <c:pt idx="18">
                  <c:v>Amazonia</c:v>
                </c:pt>
                <c:pt idx="19">
                  <c:v>Paradise Nutrients</c:v>
                </c:pt>
                <c:pt idx="20">
                  <c:v>Evolve Nutrition</c:v>
                </c:pt>
                <c:pt idx="21">
                  <c:v>True Protien</c:v>
                </c:pt>
                <c:pt idx="22">
                  <c:v>Force Factor</c:v>
                </c:pt>
                <c:pt idx="23">
                  <c:v>Muscle Nation</c:v>
                </c:pt>
                <c:pt idx="24">
                  <c:v>at.health</c:v>
                </c:pt>
                <c:pt idx="25">
                  <c:v>BulletPoof</c:v>
                </c:pt>
                <c:pt idx="26">
                  <c:v>Formula Health</c:v>
                </c:pt>
                <c:pt idx="27">
                  <c:v>Organic Road</c:v>
                </c:pt>
                <c:pt idx="28">
                  <c:v>Genetix Nutrition</c:v>
                </c:pt>
                <c:pt idx="29">
                  <c:v>Prana On</c:v>
                </c:pt>
                <c:pt idx="30">
                  <c:v>Ghost</c:v>
                </c:pt>
                <c:pt idx="31">
                  <c:v>The Beauty Chef</c:v>
                </c:pt>
                <c:pt idx="32">
                  <c:v>Grasses of Life</c:v>
                </c:pt>
                <c:pt idx="33">
                  <c:v>Macro Organic</c:v>
                </c:pt>
                <c:pt idx="34">
                  <c:v>Bare Organics</c:v>
                </c:pt>
                <c:pt idx="35">
                  <c:v>BSc</c:v>
                </c:pt>
                <c:pt idx="36">
                  <c:v>Green Nutritionals </c:v>
                </c:pt>
                <c:pt idx="37">
                  <c:v>Naked Harvest</c:v>
                </c:pt>
                <c:pt idx="38">
                  <c:v>Happy Way</c:v>
                </c:pt>
                <c:pt idx="39">
                  <c:v>NATURELO</c:v>
                </c:pt>
                <c:pt idx="40">
                  <c:v>Healthy Care</c:v>
                </c:pt>
                <c:pt idx="41">
                  <c:v>Nutricost</c:v>
                </c:pt>
                <c:pt idx="42">
                  <c:v>Honest to Goodness</c:v>
                </c:pt>
                <c:pt idx="43">
                  <c:v>Ora Health</c:v>
                </c:pt>
                <c:pt idx="44">
                  <c:v>Veego</c:v>
                </c:pt>
                <c:pt idx="45">
                  <c:v>OZiva</c:v>
                </c:pt>
                <c:pt idx="46">
                  <c:v>Bio Blends</c:v>
                </c:pt>
                <c:pt idx="47">
                  <c:v>PlantEm essantials</c:v>
                </c:pt>
                <c:pt idx="48">
                  <c:v>White Wolf</c:v>
                </c:pt>
                <c:pt idx="49">
                  <c:v>COLLAGEN</c:v>
                </c:pt>
                <c:pt idx="50">
                  <c:v>X50 Lifestyle</c:v>
                </c:pt>
                <c:pt idx="51">
                  <c:v>Synergy </c:v>
                </c:pt>
                <c:pt idx="52">
                  <c:v>Amazing Grass</c:v>
                </c:pt>
                <c:pt idx="53">
                  <c:v>deeto.</c:v>
                </c:pt>
                <c:pt idx="54">
                  <c:v>Lifestream</c:v>
                </c:pt>
                <c:pt idx="55">
                  <c:v>Eden Healthfoods </c:v>
                </c:pt>
                <c:pt idx="56">
                  <c:v>Macro Mike</c:v>
                </c:pt>
                <c:pt idx="57">
                  <c:v>IKKARI</c:v>
                </c:pt>
                <c:pt idx="58">
                  <c:v>vybey</c:v>
                </c:pt>
                <c:pt idx="59">
                  <c:v>JSHealth</c:v>
                </c:pt>
                <c:pt idx="60">
                  <c:v>Women's Best</c:v>
                </c:pt>
                <c:pt idx="61">
                  <c:v>Just Blends</c:v>
                </c:pt>
                <c:pt idx="62">
                  <c:v>Alien Supps</c:v>
                </c:pt>
                <c:pt idx="63">
                  <c:v>Kuli Kuli</c:v>
                </c:pt>
              </c:strCache>
            </c:strRef>
          </c:cat>
          <c:val>
            <c:numRef>
              <c:f>'Pivot Table (Count of Brand)'!$M$3:$M$67</c:f>
              <c:numCache>
                <c:formatCode>General</c:formatCode>
                <c:ptCount val="64"/>
                <c:pt idx="0">
                  <c:v>7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56-4F4E-828C-DDA25FD076B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[Nuleaf green powder competitor analysis.xlsx]Pivot Table (Count Price Band)!PivotTable4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13: Price-Tier Segmentation</a:t>
            </a:r>
            <a:r>
              <a:rPr lang="en-US" baseline="0"/>
              <a:t> of Greens-Powder Market (AUD/kg)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 (Count Price Band)'!$M$1</c:f>
              <c:strCache>
                <c:ptCount val="1"/>
                <c:pt idx="0">
                  <c:v>Count of Price Band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 (Count Price Band)'!$L$2:$L$8</c:f>
              <c:strCache>
                <c:ptCount val="6"/>
                <c:pt idx="0">
                  <c:v>50–122</c:v>
                </c:pt>
                <c:pt idx="1">
                  <c:v>122–194</c:v>
                </c:pt>
                <c:pt idx="2">
                  <c:v>194–266</c:v>
                </c:pt>
                <c:pt idx="3">
                  <c:v>266–338</c:v>
                </c:pt>
                <c:pt idx="4">
                  <c:v>338–410</c:v>
                </c:pt>
                <c:pt idx="5">
                  <c:v>410+</c:v>
                </c:pt>
              </c:strCache>
            </c:strRef>
          </c:cat>
          <c:val>
            <c:numRef>
              <c:f>'Pivot Table (Count Price Band)'!$M$2:$M$8</c:f>
              <c:numCache>
                <c:formatCode>General</c:formatCode>
                <c:ptCount val="6"/>
                <c:pt idx="0">
                  <c:v>14</c:v>
                </c:pt>
                <c:pt idx="1">
                  <c:v>26</c:v>
                </c:pt>
                <c:pt idx="2">
                  <c:v>23</c:v>
                </c:pt>
                <c:pt idx="3">
                  <c:v>18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58-0B48-8703-01CEB308A6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67787296"/>
        <c:axId val="967623616"/>
      </c:barChart>
      <c:lineChart>
        <c:grouping val="standard"/>
        <c:varyColors val="0"/>
        <c:ser>
          <c:idx val="1"/>
          <c:order val="1"/>
          <c:tx>
            <c:strRef>
              <c:f>'Pivot Table (Count Price Band)'!$N$1</c:f>
              <c:strCache>
                <c:ptCount val="1"/>
                <c:pt idx="0">
                  <c:v>Average of $AUD/kg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 (Count Price Band)'!$L$2:$L$8</c:f>
              <c:strCache>
                <c:ptCount val="6"/>
                <c:pt idx="0">
                  <c:v>50–122</c:v>
                </c:pt>
                <c:pt idx="1">
                  <c:v>122–194</c:v>
                </c:pt>
                <c:pt idx="2">
                  <c:v>194–266</c:v>
                </c:pt>
                <c:pt idx="3">
                  <c:v>266–338</c:v>
                </c:pt>
                <c:pt idx="4">
                  <c:v>338–410</c:v>
                </c:pt>
                <c:pt idx="5">
                  <c:v>410+</c:v>
                </c:pt>
              </c:strCache>
            </c:strRef>
          </c:cat>
          <c:val>
            <c:numRef>
              <c:f>'Pivot Table (Count Price Band)'!$N$2:$N$8</c:f>
              <c:numCache>
                <c:formatCode>_("$"* #,##0.0_);_("$"* \(#,##0.0\);_("$"* "-"??_);_(@_)</c:formatCode>
                <c:ptCount val="6"/>
                <c:pt idx="0">
                  <c:v>92.219677871148448</c:v>
                </c:pt>
                <c:pt idx="1">
                  <c:v>161.74727968656862</c:v>
                </c:pt>
                <c:pt idx="2">
                  <c:v>217.61971867337724</c:v>
                </c:pt>
                <c:pt idx="3">
                  <c:v>292.89056272196774</c:v>
                </c:pt>
                <c:pt idx="4">
                  <c:v>379.00444444444446</c:v>
                </c:pt>
                <c:pt idx="5">
                  <c:v>471.125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58-0B48-8703-01CEB308A6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7787296"/>
        <c:axId val="967623616"/>
      </c:lineChart>
      <c:catAx>
        <c:axId val="967787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 Band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7623616"/>
        <c:crosses val="autoZero"/>
        <c:auto val="1"/>
        <c:lblAlgn val="ctr"/>
        <c:lblOffset val="100"/>
        <c:noMultiLvlLbl val="0"/>
      </c:catAx>
      <c:valAx>
        <c:axId val="9676236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of Price</a:t>
                </a:r>
                <a:r>
                  <a:rPr lang="en-US" baseline="0"/>
                  <a:t>  per kg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778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Figure 2: Distribution of Price per kg (AUD)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Figure 2: Distribution of Price per kg (AUD)</a:t>
          </a:r>
        </a:p>
      </cx:txPr>
    </cx:title>
    <cx:plotArea>
      <cx:plotAreaRegion>
        <cx:series layoutId="clusteredColumn" uniqueId="{D128210F-E973-1544-96B7-B64E94C548DB}">
          <cx:dataLabels pos="out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solidFill>
                      <a:schemeClr val="tx1"/>
                    </a:solidFill>
                  </a:defRPr>
                </a:pPr>
                <a:endParaRPr lang="en-US" sz="900" b="0" i="0" u="none" strike="noStrike" baseline="0">
                  <a:solidFill>
                    <a:schemeClr val="tx1"/>
                  </a:solidFill>
                  <a:latin typeface="Aptos Narrow" panose="02110004020202020204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binning intervalClosed="r"/>
          </cx:layoutPr>
        </cx:series>
      </cx:plotAreaRegion>
      <cx:axis id="0">
        <cx:catScaling gapWidth="0"/>
        <cx:title>
          <cx:tx>
            <cx:txData>
              <cx:v>Price Band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Price Band</a:t>
              </a:r>
            </a:p>
          </cx:txPr>
        </cx:title>
        <cx:majorTickMarks type="out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title>
          <cx:tx>
            <cx:txData>
              <cx:v>No. of Distribution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No. of Distribution</a:t>
              </a:r>
            </a:p>
          </cx:txPr>
        </cx:title>
        <cx:majorTickMarks type="out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AU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Figure 4: Distribution of Pack Size (g)</a:t>
            </a: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endParaRPr>
          </a:p>
        </cx:rich>
      </cx:tx>
    </cx:title>
    <cx:plotArea>
      <cx:plotAreaRegion>
        <cx:series layoutId="clusteredColumn" uniqueId="{18CFE551-AD49-C04F-A512-443CA64F0F03}">
          <cx:dataLabels pos="out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solidFill>
                      <a:schemeClr val="tx1"/>
                    </a:solidFill>
                  </a:defRPr>
                </a:pPr>
                <a:endParaRPr lang="en-US" sz="900" b="0" i="0" u="none" strike="noStrike" baseline="0">
                  <a:solidFill>
                    <a:schemeClr val="tx1"/>
                  </a:solidFill>
                  <a:latin typeface="Aptos Narrow" panose="02110004020202020204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binning intervalClosed="r"/>
          </cx:layoutPr>
        </cx:series>
      </cx:plotAreaRegion>
      <cx:axis id="0">
        <cx:catScaling gapWidth="0"/>
        <cx:title>
          <cx:tx>
            <cx:txData>
              <cx:v>Pack Size Range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Pack Size Range</a:t>
              </a:r>
            </a:p>
          </cx:txPr>
        </cx:title>
        <cx:majorTickMarks type="out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title>
          <cx:tx>
            <cx:txData>
              <cx:v>No. of Distribution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No. of Distribution</a:t>
              </a:r>
            </a:p>
          </cx:txPr>
        </cx:title>
        <cx:majorTickMarks type="out"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AU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Figure 3: Market Distribution of Price per kg (AUD)</a:t>
            </a: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endParaRPr>
          </a:p>
        </cx:rich>
      </cx:tx>
    </cx:title>
    <cx:plotArea>
      <cx:plotAreaRegion>
        <cx:series layoutId="boxWhisker" uniqueId="{9818C815-EBDC-DE42-859E-92AD9604AF9B}">
          <cx:tx>
            <cx:txData>
              <cx:f>_xlchart.v1.2</cx:f>
              <cx:v>$AUD/kg</cx:v>
            </cx:txData>
          </cx:tx>
          <cx:dataLabels pos="r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solidFill>
                      <a:schemeClr val="tx1"/>
                    </a:solidFill>
                  </a:defRPr>
                </a:pPr>
                <a:endParaRPr lang="en-US" sz="900" b="0" i="0" u="none" strike="noStrike" baseline="0">
                  <a:solidFill>
                    <a:schemeClr val="tx1"/>
                  </a:solidFill>
                  <a:latin typeface="Aptos Narrow" panose="02110004020202020204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/>
                </a:pPr>
                <a:r>
                  <a:rPr lang="en-AU" sz="900" b="0" i="0" u="none" strike="noStrike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latin typeface="Aptos Narrow" panose="02110004020202020204"/>
                    <a:ea typeface="Calibri" panose="020F0502020204030204" pitchFamily="34" charset="0"/>
                    <a:cs typeface="Calibri" panose="020F0502020204030204" pitchFamily="34" charset="0"/>
                  </a:rPr>
                  <a:t>All products (n = 87)</a:t>
                </a:r>
                <a:endPara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endParaRPr>
              </a:p>
            </cx:rich>
          </cx:tx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/>
                </a:pPr>
                <a:r>
                  <a:rPr lang="en-AU" sz="900" b="0" i="0" u="none" strike="noStrike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latin typeface="Aptos Narrow" panose="02110004020202020204"/>
                    <a:ea typeface="Calibri" panose="020F0502020204030204" pitchFamily="34" charset="0"/>
                    <a:cs typeface="Calibri" panose="020F0502020204030204" pitchFamily="34" charset="0"/>
                  </a:rPr>
                  <a:t>Price per kg (AUD)</a:t>
                </a:r>
                <a:endPara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endParaRPr>
              </a:p>
            </cx:rich>
          </cx:tx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AU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ptos Narrow" panose="02110004020202020204"/>
                <a:ea typeface="Calibri" panose="020F0502020204030204" pitchFamily="34" charset="0"/>
                <a:cs typeface="Calibri" panose="020F0502020204030204" pitchFamily="34" charset="0"/>
              </a:rPr>
              <a:t>Figure 5: Market Distribution of Pack Size (g)</a:t>
            </a: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endParaRPr>
          </a:p>
        </cx:rich>
      </cx:tx>
    </cx:title>
    <cx:plotArea>
      <cx:plotAreaRegion>
        <cx:series layoutId="boxWhisker" uniqueId="{FC6C4083-EDBB-5C4F-BC23-E5A46357F180}">
          <cx:tx>
            <cx:txData>
              <cx:f>_xlchart.v1.4</cx:f>
              <cx:v>Size(g)</cx:v>
            </cx:txData>
          </cx:tx>
          <cx:dataLabels pos="r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solidFill>
                      <a:schemeClr val="tx1"/>
                    </a:solidFill>
                  </a:defRPr>
                </a:pPr>
                <a:endParaRPr lang="en-US" sz="900" b="0" i="0" u="none" strike="noStrike" baseline="0">
                  <a:solidFill>
                    <a:schemeClr val="tx1"/>
                  </a:solidFill>
                  <a:latin typeface="Aptos Narrow" panose="02110004020202020204"/>
                </a:endParaRPr>
              </a:p>
            </cx:txPr>
            <cx:visibility seriesName="0" categoryName="0" value="1"/>
            <cx:dataLabel idx="9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tx1"/>
                      </a:solidFill>
                    </a:defRPr>
                  </a:pPr>
                  <a:r>
                    <a:rPr lang="en-US" sz="900" b="0" i="0" u="none" strike="noStrike" baseline="0">
                      <a:solidFill>
                        <a:schemeClr val="tx1"/>
                      </a:solidFill>
                      <a:latin typeface="Aptos Narrow" panose="02110004020202020204"/>
                    </a:rPr>
                    <a:t>245.2298851</a:t>
                  </a:r>
                </a:p>
              </cx:txPr>
              <cx:visibility seriesName="0" categoryName="0" value="1"/>
            </cx:dataLabel>
          </cx:dataLabels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/>
                </a:pPr>
                <a:r>
                  <a:rPr lang="en-AU" sz="900" b="0" i="0" u="none" strike="noStrike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latin typeface="Aptos Narrow" panose="02110004020202020204"/>
                    <a:ea typeface="Calibri" panose="020F0502020204030204" pitchFamily="34" charset="0"/>
                    <a:cs typeface="Calibri" panose="020F0502020204030204" pitchFamily="34" charset="0"/>
                  </a:rPr>
                  <a:t>All products (n = 87)</a:t>
                </a:r>
                <a:endPara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endParaRPr>
              </a:p>
            </cx:rich>
          </cx:tx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/>
                </a:pPr>
                <a:r>
                  <a:rPr lang="en-AU" sz="900" b="0" i="0" u="none" strike="noStrike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latin typeface="Aptos Narrow" panose="02110004020202020204"/>
                    <a:ea typeface="Calibri" panose="020F0502020204030204" pitchFamily="34" charset="0"/>
                    <a:cs typeface="Calibri" panose="020F0502020204030204" pitchFamily="34" charset="0"/>
                  </a:rPr>
                  <a:t>Pack size (grams)</a:t>
                </a:r>
                <a:endPara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endParaRPr>
              </a:p>
            </cx:rich>
          </cx:tx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4" Type="http://schemas.microsoft.com/office/2014/relationships/chartEx" Target="../charts/chartEx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797344</xdr:colOff>
      <xdr:row>17</xdr:row>
      <xdr:rowOff>54042</xdr:rowOff>
    </xdr:from>
    <xdr:to>
      <xdr:col>18</xdr:col>
      <xdr:colOff>418830</xdr:colOff>
      <xdr:row>48</xdr:row>
      <xdr:rowOff>151627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Chart 6">
              <a:extLst>
                <a:ext uri="{FF2B5EF4-FFF2-40B4-BE49-F238E27FC236}">
                  <a16:creationId xmlns:a16="http://schemas.microsoft.com/office/drawing/2014/main" id="{99DAD63C-03E8-CF99-D9CA-18D977E1574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186267</xdr:colOff>
      <xdr:row>52</xdr:row>
      <xdr:rowOff>169334</xdr:rowOff>
    </xdr:from>
    <xdr:to>
      <xdr:col>16</xdr:col>
      <xdr:colOff>555625</xdr:colOff>
      <xdr:row>75</xdr:row>
      <xdr:rowOff>101600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AA505338-E1E6-ACEC-045A-AD948F6466B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365125</xdr:colOff>
      <xdr:row>79</xdr:row>
      <xdr:rowOff>184150</xdr:rowOff>
    </xdr:from>
    <xdr:to>
      <xdr:col>15</xdr:col>
      <xdr:colOff>809625</xdr:colOff>
      <xdr:row>93</xdr:row>
      <xdr:rowOff>85725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3" name="Chart 8">
              <a:extLst>
                <a:ext uri="{FF2B5EF4-FFF2-40B4-BE49-F238E27FC236}">
                  <a16:creationId xmlns:a16="http://schemas.microsoft.com/office/drawing/2014/main" id="{0B08C60A-AEAE-61B0-D8F9-C24B8CB986DF}"/>
                </a:ext>
                <a:ext uri="{147F2762-F138-4A5C-976F-8EAC2B608ADB}">
                  <a16:predDERef xmlns:a16="http://schemas.microsoft.com/office/drawing/2014/main" pred="{AA505338-E1E6-ACEC-045A-AD948F6466B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16</xdr:col>
      <xdr:colOff>487329</xdr:colOff>
      <xdr:row>80</xdr:row>
      <xdr:rowOff>81063</xdr:rowOff>
    </xdr:from>
    <xdr:to>
      <xdr:col>22</xdr:col>
      <xdr:colOff>106329</xdr:colOff>
      <xdr:row>94</xdr:row>
      <xdr:rowOff>146185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Chart 9">
              <a:extLst>
                <a:ext uri="{FF2B5EF4-FFF2-40B4-BE49-F238E27FC236}">
                  <a16:creationId xmlns:a16="http://schemas.microsoft.com/office/drawing/2014/main" id="{1373B596-EBF7-C127-BE27-38377E22ECD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588716</xdr:colOff>
      <xdr:row>11</xdr:row>
      <xdr:rowOff>106677</xdr:rowOff>
    </xdr:from>
    <xdr:to>
      <xdr:col>20</xdr:col>
      <xdr:colOff>140390</xdr:colOff>
      <xdr:row>31</xdr:row>
      <xdr:rowOff>175154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EBBE93-EB72-2446-A6BB-B0EE1B7164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669177</xdr:colOff>
      <xdr:row>12</xdr:row>
      <xdr:rowOff>14171</xdr:rowOff>
    </xdr:from>
    <xdr:to>
      <xdr:col>14</xdr:col>
      <xdr:colOff>1080729</xdr:colOff>
      <xdr:row>31</xdr:row>
      <xdr:rowOff>140124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797A665-EBD9-CDD4-53F0-5D8F53F515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387991</xdr:colOff>
      <xdr:row>3</xdr:row>
      <xdr:rowOff>174771</xdr:rowOff>
    </xdr:from>
    <xdr:to>
      <xdr:col>19</xdr:col>
      <xdr:colOff>477706</xdr:colOff>
      <xdr:row>27</xdr:row>
      <xdr:rowOff>31691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D6FBBA7-45ED-A00F-F61C-11EAF18D88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450850</xdr:colOff>
      <xdr:row>11</xdr:row>
      <xdr:rowOff>172720</xdr:rowOff>
    </xdr:from>
    <xdr:to>
      <xdr:col>17</xdr:col>
      <xdr:colOff>182880</xdr:colOff>
      <xdr:row>33</xdr:row>
      <xdr:rowOff>50800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8E245B8-1D83-BF0A-DD80-126CA5E565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kye Tao" refreshedDate="45839.713458101854" createdVersion="8" refreshedVersion="8" minRefreshableVersion="3" recordCount="87" xr:uid="{6ADD0F75-58E0-B34B-9414-D04E1B166ADC}">
  <cacheSource type="worksheet">
    <worksheetSource name="Table4"/>
  </cacheSource>
  <cacheFields count="9">
    <cacheField name="Brand" numFmtId="0">
      <sharedItems count="64">
        <s v="Nature's Way"/>
        <s v="Nutra Organics"/>
        <s v="Melrose"/>
        <s v="Life Botanics"/>
        <s v="Macro Organic"/>
        <s v="Synergy "/>
        <s v="Healthy Care"/>
        <s v="Amazonia"/>
        <s v="BSc"/>
        <s v="Naked Harvest"/>
        <s v="Vital"/>
        <s v="Prana On"/>
        <s v="Tropeaka"/>
        <s v="JSHealth"/>
        <s v="Muscle Nation"/>
        <s v="Green Nutritionals "/>
        <s v="The Beauty Chef"/>
        <s v="EHP Labs "/>
        <s v="SWIISH"/>
        <s v="Formula Health"/>
        <s v="Emrald Labs"/>
        <s v="True Protien"/>
        <s v="Macro Mike"/>
        <s v="Red Dragon Nutritionals"/>
        <s v="Morlife"/>
        <s v="Genetix Nutrition"/>
        <s v="BioGenesis"/>
        <s v="Forest Super Food"/>
        <s v="IKKARI"/>
        <s v="Happy Way"/>
        <s v="deeto."/>
        <s v="Veego"/>
        <s v="COLLAGEN"/>
        <s v="Bulk Nutrients"/>
        <s v="Kuli Kuli"/>
        <s v="X50 Lifestyle"/>
        <s v="Eden Healthfoods "/>
        <s v="Alien Supps"/>
        <s v="Viable"/>
        <s v="Nuzest"/>
        <s v="BRAW"/>
        <s v="Evolve Nutrition"/>
        <s v="Women's Best"/>
        <s v="Ghost"/>
        <s v="Organic Road"/>
        <s v="BulletPoof"/>
        <s v="Grasses of Life"/>
        <s v="Honest to Goodness"/>
        <s v="Just Blends"/>
        <s v="Paradise Nutrients"/>
        <s v="Ora Health"/>
        <s v="Lifestream"/>
        <s v="Bio Blends"/>
        <s v="NATURELO"/>
        <s v="PlantEm essantials"/>
        <s v="White Wolf"/>
        <s v="OZiva"/>
        <s v="vybey"/>
        <s v="at.health"/>
        <s v="Amazing Grass"/>
        <s v="Force Factor"/>
        <s v="Nutricost"/>
        <s v="Bare Organics"/>
        <s v="Green Nutritionals"/>
      </sharedItems>
    </cacheField>
    <cacheField name="Product Name" numFmtId="0">
      <sharedItems count="69">
        <s v="Nature's Way Super Greens Plus"/>
        <s v="Nature's Way Super Foods Reds plus Greens"/>
        <s v="Daily Greens &amp; Reds Powder "/>
        <s v="Super Greens + Reds"/>
        <s v="Clean Green"/>
        <s v="Melrose Organic Essential Greens"/>
        <s v="Melrose Organic Barley Grass"/>
        <s v="Life Botanics Vitality Greens"/>
        <s v="Macro Organic Green Veggie Powder"/>
        <s v="Synergy Natural Super Greens"/>
        <s v="Healthy Care Super Greens "/>
        <s v="Amazonia Raw Nutrients Greens"/>
        <s v="Bodyscience Clean Greens Superfoods Tropical"/>
        <s v="Mango Magic Gorgeous Greens"/>
        <s v="Vital All In One"/>
        <s v="Vital Organic Greens"/>
        <s v="Super Greens"/>
        <s v="Tropeaka Superfood Greens + D"/>
        <s v="Daily Supergreens Formula"/>
        <s v="Daily Greens by Muscle Nation"/>
        <s v="Organic Green Superfoods Powder"/>
        <s v="Daily Supergreens"/>
        <s v="EHP Labs Oxygreens"/>
        <s v="SWIISH SUPERGREEN Superfood Powder"/>
        <s v="Green Boost Superfood Blend"/>
        <s v="Greens+ Superfood Formula"/>
        <s v="Greens"/>
        <s v="Plant based Super Greens"/>
        <s v="Greens Gut + Immunity"/>
        <s v="Alkalising Greens"/>
        <s v="Daily Greens"/>
        <s v="SuperGreens Plus Pouch"/>
        <s v="Australian Greens Whole Food Powder"/>
        <s v="Naked Greens Whole Multivitamin Powder"/>
        <s v="Good Greens Superblend"/>
        <s v="Greens Powder Tropical"/>
        <s v="WonderWild™ - Greens Powder"/>
        <s v="Veego Greens Peach Mango"/>
        <s v="Super Beauty Greens"/>
        <s v="Green Fusion"/>
        <s v="Organic Alkalizing Super Greens Powder"/>
        <s v="Pure Organic Daily Greens"/>
        <s v="Super Food Formula"/>
        <s v="Clean Greens Powder"/>
        <s v="Clean Greens Powder + Fibre"/>
        <s v="Good Green Vitality"/>
        <s v="Ultimate Greens"/>
        <s v="Evolve Green Machine Super Greens Formula"/>
        <s v="Super Greens &amp; Superfoods"/>
        <s v="Ghost Greens"/>
        <s v="Amazing Grass Supergreens"/>
        <s v="Greens-Daily Greens for Body&amp;Mind"/>
        <s v="Super Greens Boost"/>
        <s v="Organic SuperGreens Blend"/>
        <s v="Organic Super Greens Powder"/>
        <s v="Supergreens Superfood Blend"/>
        <s v="Nature's Green Superfood"/>
        <s v="Organic Greens Superpowder+"/>
        <s v="Lifestream Greens Super Blend"/>
        <s v="Organic Daily Greens &amp; Reds"/>
        <s v="Raw Greens Whole Food Powder"/>
        <s v="NourishEm Greens Powder"/>
        <s v="OZiva Superfood Greens &amp; Herbs"/>
        <s v="Braincare Smart Greens"/>
        <s v="Organic Super Greens"/>
        <s v="Organic SuperGreens Powder"/>
        <s v="Smarter Greens Daily Wellness Powder"/>
        <s v="Organic Marine Super Greens Powder"/>
        <s v="Hawaiian Pacifica Spirulina"/>
      </sharedItems>
    </cacheField>
    <cacheField name="Flavor" numFmtId="0">
      <sharedItems count="36">
        <s v="Vanilla, mixed berry"/>
        <s v="Original"/>
        <s v="Watermelon Strawberry"/>
        <s v="N/A"/>
        <s v="Pineapple"/>
        <s v="Tropical"/>
        <s v="Mango"/>
        <s v="Original/Tropical/Fresh mint"/>
        <s v="Tropical pineapple mint"/>
        <s v="Tropical/Mixed berry,Strawberry pinapple"/>
        <s v="Pinapple/Apple"/>
        <s v="Pinapple/Lychee/Apple/Strawberry/Passionfruit/Forest berries/Guava"/>
        <s v="Guava"/>
        <s v="Dark Chocolate/Kiwi Apple/Natural/Pinenapple&amp;Passion Fruit/Strawberry&amp;Mango"/>
        <s v="Natural/Pinapple/Mango"/>
        <s v="Green Apple Burst "/>
        <s v="Breakfast juice, wild raspberry, granny smith, apple blackcurrant, strawberry kiwi, white lychee"/>
        <s v="Tropical cursh"/>
        <s v="Berry burst"/>
        <s v="Pine splice"/>
        <s v="Apple blackcurrant, morning mojo, pineapple mango"/>
        <s v="Refreshing lemon"/>
        <s v="Peach mango"/>
        <s v="Strawberry kiwi, tropical punch, apple blackcurrant"/>
        <s v="Unflavored, flavoured"/>
        <s v="Cucumber &amp; lime, summer tropics"/>
        <s v="Raspberry lemonade, chocolate malt, forbidden fruits"/>
        <s v="Natural"/>
        <s v="Chocolate, mango, strawberry kiwi"/>
        <s v="Unflavored"/>
        <s v="Guava berry, pink lemonade, lime, iced tea lemonade, matcha latte, original, old school apple, acai bowl"/>
        <s v="Mixed Berry, unsweetened"/>
        <s v="Strawberry mint, chocolate malt, lemon twist, mango pineapple, berry burst, tropical sunrise"/>
        <s v="Superfood greens and herbs"/>
        <s v="Organic super greens"/>
        <s v="Unflavored, Orange Sunrise, Mixed Berry"/>
      </sharedItems>
    </cacheField>
    <cacheField name="Falvor Category" numFmtId="0">
      <sharedItems count="8">
        <s v="Berry"/>
        <s v="Original/Greens"/>
        <s v="N/A"/>
        <s v="Tropical"/>
        <s v="Chocolate &amp; Dessert"/>
        <s v="Apple"/>
        <s v="Mixed Fruits"/>
        <s v="Citrus"/>
      </sharedItems>
    </cacheField>
    <cacheField name="Size(g)" numFmtId="0">
      <sharedItems containsSemiMixedTypes="0" containsString="0" containsNumber="1" containsInteger="1" minValue="75" maxValue="1000"/>
    </cacheField>
    <cacheField name="Seller 1(URL)" numFmtId="0">
      <sharedItems count="87" longText="1">
        <s v="https://www.amazon.com.au/Natures-Way-Super-Greens-Kilograms/dp/B00O8UIWNU?source=ps-sl-shoppingads-lpcontext&amp;ref_=fplfs&amp;psc=1&amp;smid=ANEGB3WVEVKZB"/>
        <s v="https://www.chemistwarehouse.com.au/buy/72585/nature-s-way-greens-plus-300g-powder"/>
        <s v="https://www.bigw.com.au/product/natures-way-super-reds-plus-greens-100g/p/9900695830?srsltid=AfmBOorEpvFQAWrnkgTKYrtFFOsZsun7EwUgQ2gWGGyfBKFm6Kw_Wipmfsk"/>
        <s v="https://www.woolworths.com.au/shop/productdetails/403988?googleshop=true&amp;store_code=woolworths_supermarkets_1377&amp;gStoreCode=woolworths_supermarkets_1377"/>
        <s v="https://nutraorganics.com.au/products/super-greens-reds?variant=39428654989427&amp;utm_source=google&amp;utm_medium=cpc%2Ffreeshopping&amp;srsltid=AfmBOopvHOBU4lVgNjq5bJES5AJ8XDBJgDTK__NMLyRrrPaLNicJuehco90"/>
        <s v="https://nutraorganics.com.au/products/super-greens-reds?variant=41172270121075&amp;utm_source=google&amp;utm_medium=cpc%2Ffreeshopping&amp;srsltid=AfmBOopvHOBU4lVgNjq5bJES5AJ8XDBJgDTK__NMLyRrrPaLNicJuehco90"/>
        <s v="https://nutraorganics.com.au/products/super-greens-reds-watermelon-strawberry?variant=42129428873331"/>
        <s v="https://nutraorganics.com.au/products/super-greens-reds?variant=41172270153843&amp;utm_source=google&amp;utm_medium=cpc%2Ffreeshopping&amp;srsltid=AfmBOopvHOBU4lVgNjq5bJES5AJ8XDBJgDTK__NMLyRrrPaLNicJuehco90"/>
        <s v="https://nutraorganics.com.au/products/super-greens-reds?variant=41172270186611&amp;utm_source=google&amp;utm_medium=cpc%2Ffreeshopping&amp;srsltid=AfmBOopvHOBU4lVgNjq5bJES5AJ8XDBJgDTK__NMLyRrrPaLNicJuehco90"/>
        <s v="https://nutraorganics.com.au/products/clean-greens?variant=40863140348019&amp;utm_source=google&amp;utm_medium=cpc%2Ffreeshopping&amp;srsltid=AfmBOorlD1ylgJT0QwfX_6Nv0FsmFwOUqNL1y-sxCKOWBlnbwOqDswvpq4w"/>
        <s v="https://terrywhitechemmart.com.au/shop/product/melrose-organic-essential-greens-200g?storeId=4019&amp;gStoreCode=4019"/>
        <s v="https://www.coles.com.au/product/melrose-essential-greens-120g-4317530?uztq=46abcbb7e16253b0cdc3e6c5bbe6a3f0&amp;srsltid=AfmBOoqwVeurJIKqCV29sNBXQNYRFJDlIPKxKkY2mYqiswwu2rA8cIfcsb0&amp;gStoreCode=942"/>
        <s v="https://www.bigw.com.au/product/melrose-organic-barley-grass-200g/p/971395?store=145&amp;gStoreCode=145"/>
        <s v="https://www.coles.com.au/product/life-botanics-vitality-greens-450g-6170251?uztq=46abcbb7e16253b0cdc3e6c5bbe6a3f0&amp;srsltid=AfmBOooQcmXbDP8C-1e5k5EjlDNzp2nTedVAago0eZj_sZ5jz2XQtzSfnHo&amp;gStoreCode=942"/>
        <s v="https://www.woolworths.com.au/shop/productdetails/571596?googleshop=true&amp;store_code=woolworths_supermarkets_1284&amp;gStoreCode=woolworths_supermarkets_1284"/>
        <s v="https://www.coles.com.au/product/synergy-natural-super-greens-200g-7110594?uztq=46abcbb7e16253b0cdc3e6c5bbe6a3f0&amp;srsltid=AfmBOoov9n94xbbV7Tjtzk2J7ERrKH2IrnBYalKbaLGa0zfS9JFDQ7zVGDo&amp;gStoreCode=782"/>
        <s v="https://www.chemistwarehouse.com.au/buy/84847/healthy-care-super-greens-600g"/>
        <s v="https://www.amazonia.com/products/raw-nutrient-greens?variant=34761056452765"/>
        <s v="https://www.coles.com.au/product/bsc-bodyscience-clean-greens-superfoods-tropical-150g-3939615?uztq=46abcbb7e16253b0cdc3e6c5bbe6a3f0&amp;srsltid=AfmBOoqILd9SNHTn_brjSODzovNjVYyVG0mimnUENEqKROUrWdY3zZ2nEgw&amp;gStoreCode=942"/>
        <s v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/>
        <s v="https://www.chemistwarehouse.com.au/buy/64817/vital-all-in-one-300g-powder"/>
        <s v="https://terrywhitechemmart.com.au/shop/product/vital-organic-greens-200g?storeId=2191&amp;gStoreCode=2191"/>
        <s v="https://pranaon.com/products/super-greens?variant=39272273117237&amp;country=AU&amp;currency=AUD&amp;utm_medium=product_sync&amp;utm_source=google&amp;utm_content=sag_organic&amp;utm_campaign=sag_organic&amp;srsltid=AfmBOopIYkON9SoRwoz5jmE-tzVS1GwtvmshXtePxR4RyppmtWqsmkOj4CA"/>
        <s v="https://www.coles.com.au/product/tropeaka-superfood-greens-+-d-75g-7032956?uztq=46abcbb7e16253b0cdc3e6c5bbe6a3f0&amp;srsltid=AfmBOopp8pmBrVMQUhmrpEDNdr0cSOUKRuTHoN7Sebz8Ysxti8S5M8gNXP0&amp;gStoreCode=942"/>
        <s v="https://www.healthpost.co.nz/tropeaka-superfood-greens-d-trosgd-p?sku=TROSGD&amp;srsltid=AfmBOoqz1YLF6R8Tdg_7hufKoznq9f_IphP2ApfkMOzqbzTKGtdEmL-7nkI"/>
        <s v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/>
        <s v="https://www.nutritionwarehouse.com.au/products/all-natural-daily-greens-by-muscle-nation?variant=42404185538787"/>
        <s v="https://www.kogan.com/au/buy/green-superfoods-powder-120g-09322837006712/"/>
        <s v="https://thebeautychef.com/products/daily-supergreens-inner-beauty-support-pineapple?srsltid=AfmBOoqpaA8Jwh_BsVcRXyMJ9zihItWRU1sQz2Fc83rml35ne7YHAT18a-8"/>
        <s v="https://www.powerhousesupplements.com.au/products/ehp-labs-oxygreens?currency=AUD&amp;variant=43934672093432&amp;utm_source=google&amp;utm_medium=cpc&amp;utm_campaign=Google+Shopping&amp;stkn=a0fe7017af89&amp;srsltid=AfmBOor5mdGXqFfyOQayfrXG0BrDhqELEdw-69-v4OrZZ58WTMZ4BxNsy58"/>
        <s v="https://www.swiish.com/products/supergreen-superfood-powder?pr_prod_strat=e5_desc&amp;pr_rec_id=c6695272e&amp;pr_rec_pid=6940263153724&amp;pr_ref_pid=9670365217079&amp;pr_seq=uniform&amp;variant=40197588549692"/>
        <s v="https://www.nutritionwarehouse.com.au/products/green-boost-by-formula-health?variant=43203905618147"/>
        <s v="https://www.amazon.com.au/Emrald-Labs-Greens-Superfood-Formula/dp/B0CC17GWH3?source=ps-sl-shoppingads-lpcontext&amp;ref_=fplfs&amp;smid=A31Z0ZUDDF19C1&amp;th=1"/>
        <s v="https://www.amazon.com.au/Emrald-Labs-Greens-Superfood-Formula/dp/B0919TGYW6?source=ps-sl-shoppingads-lpcontext&amp;ref_=fplfs&amp;th=1"/>
        <s v="https://www.trueprotein.com.au/products/greens?variant=44488002207918"/>
        <s v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/>
        <s v="https://www.nutritionwarehouse.com.au/products/greens-gut-immunity-by-red-dragon-nutritionals?variant=44436460241123"/>
        <s v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/>
        <s v="https://www.nutritionwarehouse.com.au/products/greens-gut-immunity-by-red-dragon-nutritionals?variant=43575640883427"/>
        <s v="https://www.amazon.com.au/Morlife-Alkalising-Supplement-Vegetables-Probiotics/dp/B09N7CJGYS?source=ps-sl-shoppingads-lpcontext&amp;ref_=fplfs&amp;smid=A1GLPI3EKSSX0B&amp;th=1"/>
        <s v="https://www.amazon.com.au/Morlife-Alkalising-Supplement-Vegetables-Probiotics/dp/B09N7BZG44?source=ps-sl-shoppingads-lpcontext&amp;ref_=fplfs&amp;th=1"/>
        <s v="https://www.amazon.com.au/Morlife-Alkalising-Supplement-Vegetables-Probiotics/dp/B09N7DRH1P?source=ps-sl-shoppingads-lpcontext&amp;ref_=fplfs&amp;th=1"/>
        <s v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/>
        <s v="https://www.chemistwarehouse.com.au/buy/147730/biogenesis-supergreens-plus-pouch-300g"/>
        <s v="https://www.forestsuperfoods.com.au/products/australian-greens?_pos=2&amp;_sid=59853c255&amp;_ss=r"/>
        <s v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/>
        <s v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/>
        <s v="https://www.amazon.com.au/Green-Envy-Greens-Tropical-Flavour/dp/B09H75XLX8?source=ps-sl-shoppingads-lpcontext&amp;ref_=fplfs&amp;psc=1&amp;smid=AY4Z0F894I8UQ"/>
        <s v="https://www.deeto.com.au/products/wonderwild-resealable-pouch?variant=37556393214102"/>
        <s v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/>
        <s v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/>
        <s v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/>
        <s v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/>
        <s v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/>
        <s v="https://au.iherb.com/pr/kuli-kuli-green-power-organic-alkalizing-super-greens-powder-6-oz-170-g/146597?gad_campaignid=1632803189&amp;gad_source=4&amp;gclid=Cj0KCQjwyIPDBhDBARIsAHJyyVgj9dHyKro8TfQTqSxgxPUXFI6pzdl0ktlcljFKfsiu3m8hcEhkc9waAujPEALw_wcB&amp;gclsrc=aw.ds"/>
        <s v="https://www.nutritionwarehouse.com.au/products/pure-organic-daily-greens-by-x50-lifestyle?variant=45525532836067"/>
        <s v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/>
        <s v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/>
        <s v="https://get.vitable.com.au/products/clean-greens?srsltid=AfmBOopZBlP8_PAJI2heEaki8dgqgFShuSq6W2VfnmwdxLy5tvDvxc29lH0"/>
        <s v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/>
        <s v="https://www.nutritionwarehouse.com.au/products/good-green-vitality-by-nuzest?variant=42404049354979"/>
        <s v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/>
        <s v="https://www.australiansportsnutrition.com.au/products/evolve-green-machine-super-greens-formula?variant=51702643589487&amp;srsltid=AfmBOoqnJGU3rDBaSAR-cGxrfZb5TIckoJ2fstpQkgZmDEx6jxTIgiY8Kmw"/>
        <s v="https://au.womensbest.com/products/super-greens-superfoods?variant=46801167745365?utm_source%3Dshopping_organic&amp;utm_medium=google_organic_2021"/>
        <s v="https://www.amazon.com.au/Flavoured-Superfood-Dietary-Suppliment-Serving/dp/B0CKSRQM7H?source=ps-sl-shoppingads-lpcontext&amp;ref_=fplfs&amp;psc=1&amp;smid=AY4Z0F894I8UQ"/>
        <s v="https://www.glutenfreehub.com.au/products/organic-road-amazing-grass-supergreens"/>
        <s v="https://shop.bulletproof.com/products/greens-powder-jar"/>
        <s v="https://grassesoflife.com.au/product/super-greens-boost-200g/?srsltid=AfmBOor7uv8ZqnF8fQ100GVnR2yuvJ3Iqxp-qkJ-gjnLtduTBamxXNszN2E"/>
        <s v="https://www.goodness.com.au/organic-supergreens-blend-200g/?srsltid=AfmBOopbWOPvfL-PCtZibVXAFhWKzaPo-H0ddGUcZC0spR-O8pVv3lGZ5vg"/>
        <s v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/>
        <s v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/>
        <s v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/>
        <s v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/>
        <s v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/>
        <s v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/>
        <s v="https://au.iherb.com/pr/naturelo-raw-greens-whole-food-powder-mixed-berry-8-5-oz-240-g/146201"/>
        <s v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/>
        <s v="https://www.elitesupps.com.au/products/super-greens-2?variant=41697466810502&amp;srsltid=AfmBOorwr9JiQpJDiVRgkgJ_J5aG5tULbAd13VIFJccxF3L3hqkKT-MW2MU"/>
        <s v="https://www.silkrute.com.au/health-and-personal/diet-and-nutrition/supplement/oziva-superfood-greens-and-herbs-with-whole-food-250-gm/?srsltid=AfmBOooBPoDNINAlhCExCFgpJJLddbkLHDIQNksJkSCxdDILYb8xoKFwvOs"/>
        <s v="https://vybey.com.au/products/braincare-smart-greens?variant=43810248556597&amp;country=AU&amp;currency=AUD&amp;utm_source=google&amp;utm_medium=cpc&amp;utm_campaign=google_shopping&amp;srsltid=AfmBOoobNZ4rkWO5SDBqwOjNxeJuUMgroxdyz8E6d8rXEv3l0dQykRY0Eos"/>
        <s v="https://www.athealthaustralia.com.au/products/organic-super-greens?variant=921336735&amp;utm_source=google&amp;utm_medium=cpc&amp;utm_campaign=Google+Shopping&amp;stkn=f39886eb5423&amp;srsltid=AfmBOoqfbQinkuupLVaTzNk21oGvb_louPdmzRdshRzMQ9edw0z7Vh7KhPo"/>
        <s v="https://au.iherb.com/pr/amazing-grass-organic-supergreens-powder-5-29-oz-150-g/80230?srsltid=AfmBOorFn4ZfjcLAfgsmSVVjKyg3pK3JGeDdxZ-C9excrYCLQJn9t6hDYXY"/>
        <s v="https://www.muscleandstrength.com/store/smarter-greens-daily-wellness-powder.html?___store=au&amp;___shipping=AU&amp;srsltid=AfmBOoq87sMvQPwfNb_6IWDv7dtsC6HsAz9fYmYWieDzsaOzuuiFqBG8LIk"/>
        <s v="https://au.iherb.com/pr/nutricost-organic-super-greens-unflavored-3-7-oz-103-g/143557?srsltid=AfmBOop3_yuEOugknEHnBPhXotJG9DaYwd1hGxJZTXlZgpSC9f1Z15R1QCM"/>
        <s v="https://www.allstarhealth.com/en-au/de_p_ref/58285/gsau58285/Bare_Organics_Organic_Marine_Super_Greens_Powder.htm?utm_source=google&amp;utm_medium=GPS&amp;utm_campaign=58285&amp;srsltid=AfmBOooNNoTIWGnUe0jt50JwWgnExiZUS2ohaBOaTUyiS8yeLUcPSc08Hvc"/>
        <s v="https://www.davidjonespharmacy.com.au/microrganics-green-nutritionals-hawaiian-pacifica~27082?srsltid=AfmBOorvnFq_QgaMv7XLdhXqd6kF3VvSGW2jtnp8e3loy3TF7YAewWV-3DU"/>
        <s v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/>
      </sharedItems>
    </cacheField>
    <cacheField name="Price($AUD)" numFmtId="164">
      <sharedItems containsSemiMixedTypes="0" containsString="0" containsNumber="1" minValue="12" maxValue="199.95"/>
    </cacheField>
    <cacheField name="$AUD/g" numFmtId="2">
      <sharedItems containsSemiMixedTypes="0" containsString="0" containsNumber="1" minValue="0.05" maxValue="0.53266666666666673"/>
    </cacheField>
    <cacheField name="$AUD/kg" numFmtId="164">
      <sharedItems containsSemiMixedTypes="0" containsString="0" containsNumber="1" minValue="50" maxValue="532.666666666666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kye Tao" refreshedDate="45839.958935532406" createdVersion="8" refreshedVersion="8" minRefreshableVersion="3" recordCount="87" xr:uid="{48B65519-6EB6-AA44-806A-73C5C0DC8479}">
  <cacheSource type="worksheet">
    <worksheetSource name="Table7"/>
  </cacheSource>
  <cacheFields count="10">
    <cacheField name="Brand" numFmtId="0">
      <sharedItems/>
    </cacheField>
    <cacheField name="Product Name" numFmtId="0">
      <sharedItems/>
    </cacheField>
    <cacheField name="Flavor" numFmtId="0">
      <sharedItems/>
    </cacheField>
    <cacheField name="Falvor Category" numFmtId="0">
      <sharedItems/>
    </cacheField>
    <cacheField name="Size(g)" numFmtId="0">
      <sharedItems containsSemiMixedTypes="0" containsString="0" containsNumber="1" containsInteger="1" minValue="75" maxValue="1000"/>
    </cacheField>
    <cacheField name="Seller(URL)" numFmtId="0">
      <sharedItems longText="1"/>
    </cacheField>
    <cacheField name="Price($AUD)" numFmtId="164">
      <sharedItems containsSemiMixedTypes="0" containsString="0" containsNumber="1" minValue="12" maxValue="199.95"/>
    </cacheField>
    <cacheField name="$AUD/g" numFmtId="2">
      <sharedItems containsSemiMixedTypes="0" containsString="0" containsNumber="1" minValue="0.05" maxValue="0.53266666666666673"/>
    </cacheField>
    <cacheField name="$AUD/kg" numFmtId="164">
      <sharedItems containsSemiMixedTypes="0" containsString="0" containsNumber="1" minValue="50" maxValue="532.66666666666674"/>
    </cacheField>
    <cacheField name="Price Band" numFmtId="0">
      <sharedItems count="6">
        <s v="122–194"/>
        <s v="194–266"/>
        <s v="266–338"/>
        <s v="50–122"/>
        <s v="338–410"/>
        <s v="410+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kye Tao" refreshedDate="45844.649031134257" createdVersion="8" refreshedVersion="8" minRefreshableVersion="3" recordCount="87" xr:uid="{7B915DF3-96DB-844C-AC90-7C8C838CF81D}">
  <cacheSource type="worksheet">
    <worksheetSource name="Table46"/>
  </cacheSource>
  <cacheFields count="10">
    <cacheField name="Brand" numFmtId="0">
      <sharedItems/>
    </cacheField>
    <cacheField name="Product Name" numFmtId="0">
      <sharedItems/>
    </cacheField>
    <cacheField name="Flavor" numFmtId="0">
      <sharedItems/>
    </cacheField>
    <cacheField name="Flavor Category" numFmtId="0">
      <sharedItems count="8">
        <s v="Berry"/>
        <s v="Original/Greens"/>
        <s v="N/A"/>
        <s v="Tropical"/>
        <s v="Chocolate &amp; Dessert"/>
        <s v="Apple"/>
        <s v="Mixed Fruits"/>
        <s v="Citrus"/>
      </sharedItems>
    </cacheField>
    <cacheField name="N/A or Non N/A Flavour Category" numFmtId="0">
      <sharedItems count="2">
        <s v="Non-N/A"/>
        <s v="N/A"/>
      </sharedItems>
    </cacheField>
    <cacheField name="Size(g)" numFmtId="0">
      <sharedItems containsSemiMixedTypes="0" containsString="0" containsNumber="1" containsInteger="1" minValue="75" maxValue="1000"/>
    </cacheField>
    <cacheField name="Seller 1(URL)" numFmtId="0">
      <sharedItems longText="1"/>
    </cacheField>
    <cacheField name="Price($AUD)" numFmtId="164">
      <sharedItems containsSemiMixedTypes="0" containsString="0" containsNumber="1" minValue="12" maxValue="199.95"/>
    </cacheField>
    <cacheField name="$AUD/g" numFmtId="2">
      <sharedItems containsSemiMixedTypes="0" containsString="0" containsNumber="1" minValue="0.05" maxValue="0.53266666666666673"/>
    </cacheField>
    <cacheField name="$AUD/kg" numFmtId="164">
      <sharedItems containsSemiMixedTypes="0" containsString="0" containsNumber="1" minValue="50" maxValue="532.666666666666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x v="0"/>
    <x v="0"/>
    <x v="0"/>
    <x v="0"/>
    <n v="100"/>
    <x v="0"/>
    <n v="18.95"/>
    <n v="0.1895"/>
    <n v="189.5"/>
  </r>
  <r>
    <x v="0"/>
    <x v="0"/>
    <x v="0"/>
    <x v="0"/>
    <n v="300"/>
    <x v="1"/>
    <n v="45.99"/>
    <n v="0.15330000000000002"/>
    <n v="153.30000000000001"/>
  </r>
  <r>
    <x v="0"/>
    <x v="1"/>
    <x v="0"/>
    <x v="0"/>
    <n v="100"/>
    <x v="2"/>
    <n v="18.850000000000001"/>
    <n v="0.1885"/>
    <n v="188.5"/>
  </r>
  <r>
    <x v="1"/>
    <x v="2"/>
    <x v="1"/>
    <x v="1"/>
    <n v="150"/>
    <x v="3"/>
    <n v="37.950000000000003"/>
    <n v="0.253"/>
    <n v="253"/>
  </r>
  <r>
    <x v="1"/>
    <x v="3"/>
    <x v="1"/>
    <x v="1"/>
    <n v="150"/>
    <x v="4"/>
    <n v="44.95"/>
    <n v="0.29966666666666669"/>
    <n v="299.66666666666669"/>
  </r>
  <r>
    <x v="1"/>
    <x v="3"/>
    <x v="1"/>
    <x v="1"/>
    <n v="300"/>
    <x v="5"/>
    <n v="79.95"/>
    <n v="0.26650000000000001"/>
    <n v="266.5"/>
  </r>
  <r>
    <x v="1"/>
    <x v="3"/>
    <x v="2"/>
    <x v="0"/>
    <n v="300"/>
    <x v="6"/>
    <n v="84.95"/>
    <n v="0.28316666666666668"/>
    <n v="283.16666666666669"/>
  </r>
  <r>
    <x v="1"/>
    <x v="3"/>
    <x v="1"/>
    <x v="1"/>
    <n v="600"/>
    <x v="7"/>
    <n v="139.94999999999999"/>
    <n v="0.23324999999999999"/>
    <n v="233.24999999999997"/>
  </r>
  <r>
    <x v="1"/>
    <x v="3"/>
    <x v="1"/>
    <x v="1"/>
    <n v="1000"/>
    <x v="8"/>
    <n v="199.95"/>
    <n v="0.19994999999999999"/>
    <n v="199.95"/>
  </r>
  <r>
    <x v="1"/>
    <x v="4"/>
    <x v="1"/>
    <x v="1"/>
    <n v="200"/>
    <x v="9"/>
    <n v="46.95"/>
    <n v="0.23475000000000001"/>
    <n v="234.75"/>
  </r>
  <r>
    <x v="2"/>
    <x v="5"/>
    <x v="3"/>
    <x v="2"/>
    <n v="200"/>
    <x v="10"/>
    <n v="20.29"/>
    <n v="0.10145"/>
    <n v="101.45"/>
  </r>
  <r>
    <x v="2"/>
    <x v="5"/>
    <x v="4"/>
    <x v="3"/>
    <n v="120"/>
    <x v="11"/>
    <n v="25"/>
    <n v="0.20833333333333334"/>
    <n v="208.33333333333334"/>
  </r>
  <r>
    <x v="2"/>
    <x v="6"/>
    <x v="3"/>
    <x v="2"/>
    <n v="200"/>
    <x v="12"/>
    <n v="16"/>
    <n v="0.08"/>
    <n v="80"/>
  </r>
  <r>
    <x v="3"/>
    <x v="7"/>
    <x v="3"/>
    <x v="2"/>
    <n v="450"/>
    <x v="13"/>
    <n v="25"/>
    <n v="5.5555555555555552E-2"/>
    <n v="55.55555555555555"/>
  </r>
  <r>
    <x v="4"/>
    <x v="8"/>
    <x v="3"/>
    <x v="2"/>
    <n v="100"/>
    <x v="14"/>
    <n v="12"/>
    <n v="0.12"/>
    <n v="120"/>
  </r>
  <r>
    <x v="5"/>
    <x v="9"/>
    <x v="3"/>
    <x v="2"/>
    <n v="200"/>
    <x v="15"/>
    <n v="21"/>
    <n v="0.105"/>
    <n v="105"/>
  </r>
  <r>
    <x v="6"/>
    <x v="10"/>
    <x v="3"/>
    <x v="2"/>
    <n v="600"/>
    <x v="16"/>
    <n v="41.99"/>
    <n v="6.9983333333333342E-2"/>
    <n v="69.983333333333348"/>
  </r>
  <r>
    <x v="7"/>
    <x v="11"/>
    <x v="3"/>
    <x v="2"/>
    <n v="120"/>
    <x v="17"/>
    <n v="13.98"/>
    <n v="0.11650000000000001"/>
    <n v="116.5"/>
  </r>
  <r>
    <x v="8"/>
    <x v="12"/>
    <x v="5"/>
    <x v="3"/>
    <n v="150"/>
    <x v="18"/>
    <n v="20"/>
    <n v="0.13333333333333333"/>
    <n v="133.33333333333334"/>
  </r>
  <r>
    <x v="9"/>
    <x v="13"/>
    <x v="6"/>
    <x v="3"/>
    <n v="300"/>
    <x v="19"/>
    <n v="47.2"/>
    <n v="0.15733333333333335"/>
    <n v="157.33333333333334"/>
  </r>
  <r>
    <x v="10"/>
    <x v="14"/>
    <x v="3"/>
    <x v="2"/>
    <n v="300"/>
    <x v="20"/>
    <n v="62.99"/>
    <n v="0.20996666666666666"/>
    <n v="209.96666666666667"/>
  </r>
  <r>
    <x v="10"/>
    <x v="15"/>
    <x v="3"/>
    <x v="2"/>
    <n v="200"/>
    <x v="21"/>
    <n v="27.99"/>
    <n v="0.13994999999999999"/>
    <n v="139.94999999999999"/>
  </r>
  <r>
    <x v="11"/>
    <x v="16"/>
    <x v="7"/>
    <x v="1"/>
    <n v="150"/>
    <x v="22"/>
    <n v="20.97"/>
    <n v="0.13979999999999998"/>
    <n v="139.79999999999998"/>
  </r>
  <r>
    <x v="12"/>
    <x v="17"/>
    <x v="5"/>
    <x v="3"/>
    <n v="75"/>
    <x v="23"/>
    <n v="29"/>
    <n v="0.38666666666666666"/>
    <n v="386.66666666666669"/>
  </r>
  <r>
    <x v="12"/>
    <x v="17"/>
    <x v="5"/>
    <x v="3"/>
    <n v="200"/>
    <x v="24"/>
    <n v="54.33"/>
    <n v="0.27165"/>
    <n v="271.64999999999998"/>
  </r>
  <r>
    <x v="13"/>
    <x v="18"/>
    <x v="8"/>
    <x v="3"/>
    <n v="195"/>
    <x v="25"/>
    <n v="59.99"/>
    <n v="0.30764102564102563"/>
    <n v="307.64102564102564"/>
  </r>
  <r>
    <x v="14"/>
    <x v="19"/>
    <x v="9"/>
    <x v="3"/>
    <n v="180"/>
    <x v="26"/>
    <n v="35"/>
    <n v="0.19444444444444445"/>
    <n v="194.44444444444446"/>
  </r>
  <r>
    <x v="15"/>
    <x v="20"/>
    <x v="3"/>
    <x v="2"/>
    <n v="120"/>
    <x v="27"/>
    <n v="21.03"/>
    <n v="0.17525000000000002"/>
    <n v="175.25000000000003"/>
  </r>
  <r>
    <x v="16"/>
    <x v="21"/>
    <x v="10"/>
    <x v="3"/>
    <n v="150"/>
    <x v="28"/>
    <n v="48"/>
    <n v="0.32"/>
    <n v="320"/>
  </r>
  <r>
    <x v="17"/>
    <x v="22"/>
    <x v="11"/>
    <x v="3"/>
    <n v="246"/>
    <x v="29"/>
    <n v="47.96"/>
    <n v="0.19495934959349595"/>
    <n v="194.95934959349594"/>
  </r>
  <r>
    <x v="18"/>
    <x v="23"/>
    <x v="3"/>
    <x v="2"/>
    <n v="125"/>
    <x v="30"/>
    <n v="47.96"/>
    <n v="0.38368000000000002"/>
    <n v="383.68"/>
  </r>
  <r>
    <x v="19"/>
    <x v="24"/>
    <x v="3"/>
    <x v="2"/>
    <n v="120"/>
    <x v="31"/>
    <n v="32.950000000000003"/>
    <n v="0.27458333333333335"/>
    <n v="274.58333333333337"/>
  </r>
  <r>
    <x v="20"/>
    <x v="25"/>
    <x v="12"/>
    <x v="3"/>
    <n v="300"/>
    <x v="32"/>
    <n v="39.9"/>
    <n v="0.13300000000000001"/>
    <n v="133"/>
  </r>
  <r>
    <x v="20"/>
    <x v="25"/>
    <x v="13"/>
    <x v="4"/>
    <n v="300"/>
    <x v="33"/>
    <n v="59.9"/>
    <n v="0.19966666666666666"/>
    <n v="199.66666666666666"/>
  </r>
  <r>
    <x v="21"/>
    <x v="26"/>
    <x v="14"/>
    <x v="3"/>
    <n v="150"/>
    <x v="34"/>
    <n v="55"/>
    <n v="0.36666666666666664"/>
    <n v="366.66666666666663"/>
  </r>
  <r>
    <x v="22"/>
    <x v="27"/>
    <x v="15"/>
    <x v="5"/>
    <n v="300"/>
    <x v="35"/>
    <n v="59.95"/>
    <n v="0.19983333333333334"/>
    <n v="199.83333333333334"/>
  </r>
  <r>
    <x v="23"/>
    <x v="28"/>
    <x v="16"/>
    <x v="6"/>
    <n v="75"/>
    <x v="36"/>
    <n v="39.950000000000003"/>
    <n v="0.53266666666666673"/>
    <n v="532.66666666666674"/>
  </r>
  <r>
    <x v="23"/>
    <x v="28"/>
    <x v="16"/>
    <x v="6"/>
    <n v="150"/>
    <x v="37"/>
    <n v="40"/>
    <n v="0.26666666666666666"/>
    <n v="266.66666666666669"/>
  </r>
  <r>
    <x v="23"/>
    <x v="28"/>
    <x v="16"/>
    <x v="6"/>
    <n v="300"/>
    <x v="38"/>
    <n v="99.95"/>
    <n v="0.33316666666666667"/>
    <n v="333.16666666666669"/>
  </r>
  <r>
    <x v="24"/>
    <x v="29"/>
    <x v="17"/>
    <x v="3"/>
    <n v="200"/>
    <x v="39"/>
    <n v="36.85"/>
    <n v="0.18425"/>
    <n v="184.25"/>
  </r>
  <r>
    <x v="24"/>
    <x v="29"/>
    <x v="18"/>
    <x v="0"/>
    <n v="200"/>
    <x v="40"/>
    <n v="33.950000000000003"/>
    <n v="0.16975000000000001"/>
    <n v="169.75"/>
  </r>
  <r>
    <x v="24"/>
    <x v="29"/>
    <x v="19"/>
    <x v="7"/>
    <n v="200"/>
    <x v="41"/>
    <n v="38.200000000000003"/>
    <n v="0.191"/>
    <n v="191"/>
  </r>
  <r>
    <x v="25"/>
    <x v="30"/>
    <x v="20"/>
    <x v="5"/>
    <n v="336"/>
    <x v="42"/>
    <n v="44.96"/>
    <n v="0.13380952380952382"/>
    <n v="133.80952380952382"/>
  </r>
  <r>
    <x v="26"/>
    <x v="31"/>
    <x v="3"/>
    <x v="2"/>
    <n v="300"/>
    <x v="43"/>
    <n v="30.95"/>
    <n v="0.10316666666666667"/>
    <n v="103.16666666666667"/>
  </r>
  <r>
    <x v="27"/>
    <x v="32"/>
    <x v="15"/>
    <x v="5"/>
    <n v="250"/>
    <x v="44"/>
    <n v="59"/>
    <n v="0.23599999999999999"/>
    <n v="236"/>
  </r>
  <r>
    <x v="27"/>
    <x v="33"/>
    <x v="3"/>
    <x v="2"/>
    <n v="250"/>
    <x v="45"/>
    <n v="49.5"/>
    <n v="0.19800000000000001"/>
    <n v="198"/>
  </r>
  <r>
    <x v="28"/>
    <x v="34"/>
    <x v="3"/>
    <x v="2"/>
    <n v="80"/>
    <x v="46"/>
    <n v="33.15"/>
    <n v="0.41437499999999999"/>
    <n v="414.375"/>
  </r>
  <r>
    <x v="29"/>
    <x v="35"/>
    <x v="5"/>
    <x v="3"/>
    <n v="200"/>
    <x v="47"/>
    <n v="42.7"/>
    <n v="0.21350000000000002"/>
    <n v="213.50000000000003"/>
  </r>
  <r>
    <x v="30"/>
    <x v="36"/>
    <x v="21"/>
    <x v="7"/>
    <n v="150"/>
    <x v="48"/>
    <n v="34.5"/>
    <n v="0.23"/>
    <n v="230"/>
  </r>
  <r>
    <x v="31"/>
    <x v="37"/>
    <x v="22"/>
    <x v="3"/>
    <n v="300"/>
    <x v="49"/>
    <n v="59.95"/>
    <n v="0.19983333333333334"/>
    <n v="199.83333333333334"/>
  </r>
  <r>
    <x v="32"/>
    <x v="38"/>
    <x v="23"/>
    <x v="6"/>
    <n v="308"/>
    <x v="50"/>
    <n v="65"/>
    <n v="0.21103896103896103"/>
    <n v="211.03896103896102"/>
  </r>
  <r>
    <x v="3"/>
    <x v="7"/>
    <x v="3"/>
    <x v="2"/>
    <n v="300"/>
    <x v="51"/>
    <n v="15"/>
    <n v="0.05"/>
    <n v="50"/>
  </r>
  <r>
    <x v="3"/>
    <x v="7"/>
    <x v="3"/>
    <x v="2"/>
    <n v="450"/>
    <x v="52"/>
    <n v="25"/>
    <n v="5.5555555555555552E-2"/>
    <n v="55.55555555555555"/>
  </r>
  <r>
    <x v="33"/>
    <x v="39"/>
    <x v="24"/>
    <x v="1"/>
    <n v="250"/>
    <x v="53"/>
    <n v="30"/>
    <n v="0.12"/>
    <n v="120"/>
  </r>
  <r>
    <x v="34"/>
    <x v="40"/>
    <x v="3"/>
    <x v="2"/>
    <n v="170"/>
    <x v="54"/>
    <n v="19.73"/>
    <n v="0.11605882352941177"/>
    <n v="116.05882352941177"/>
  </r>
  <r>
    <x v="35"/>
    <x v="41"/>
    <x v="25"/>
    <x v="7"/>
    <n v="300"/>
    <x v="55"/>
    <n v="54.95"/>
    <n v="0.18316666666666667"/>
    <n v="183.16666666666669"/>
  </r>
  <r>
    <x v="36"/>
    <x v="42"/>
    <x v="3"/>
    <x v="2"/>
    <n v="150"/>
    <x v="56"/>
    <n v="44.95"/>
    <n v="0.29966666666666669"/>
    <n v="299.66666666666669"/>
  </r>
  <r>
    <x v="37"/>
    <x v="26"/>
    <x v="26"/>
    <x v="4"/>
    <n v="300"/>
    <x v="57"/>
    <n v="71.2"/>
    <n v="0.23733333333333334"/>
    <n v="237.33333333333334"/>
  </r>
  <r>
    <x v="38"/>
    <x v="43"/>
    <x v="5"/>
    <x v="3"/>
    <n v="135"/>
    <x v="58"/>
    <n v="35"/>
    <n v="0.25925925925925924"/>
    <n v="259.25925925925924"/>
  </r>
  <r>
    <x v="38"/>
    <x v="44"/>
    <x v="5"/>
    <x v="3"/>
    <n v="135"/>
    <x v="59"/>
    <n v="37"/>
    <n v="0.27407407407407408"/>
    <n v="274.07407407407408"/>
  </r>
  <r>
    <x v="39"/>
    <x v="45"/>
    <x v="3"/>
    <x v="2"/>
    <n v="300"/>
    <x v="60"/>
    <n v="78.95"/>
    <n v="0.26316666666666666"/>
    <n v="263.16666666666669"/>
  </r>
  <r>
    <x v="40"/>
    <x v="46"/>
    <x v="27"/>
    <x v="1"/>
    <n v="240"/>
    <x v="61"/>
    <n v="44.96"/>
    <n v="0.18733333333333332"/>
    <n v="187.33333333333331"/>
  </r>
  <r>
    <x v="41"/>
    <x v="47"/>
    <x v="28"/>
    <x v="4"/>
    <n v="390"/>
    <x v="62"/>
    <n v="69.95"/>
    <n v="0.17935897435897435"/>
    <n v="179.35897435897436"/>
  </r>
  <r>
    <x v="42"/>
    <x v="48"/>
    <x v="29"/>
    <x v="1"/>
    <n v="240"/>
    <x v="63"/>
    <n v="34.99"/>
    <n v="0.14579166666666668"/>
    <n v="145.79166666666669"/>
  </r>
  <r>
    <x v="43"/>
    <x v="49"/>
    <x v="30"/>
    <x v="6"/>
    <n v="330"/>
    <x v="64"/>
    <n v="64.95"/>
    <n v="0.19681818181818184"/>
    <n v="196.81818181818184"/>
  </r>
  <r>
    <x v="44"/>
    <x v="50"/>
    <x v="3"/>
    <x v="2"/>
    <n v="400"/>
    <x v="65"/>
    <n v="54.95"/>
    <n v="0.137375"/>
    <n v="137.375"/>
  </r>
  <r>
    <x v="45"/>
    <x v="51"/>
    <x v="3"/>
    <x v="2"/>
    <n v="237"/>
    <x v="66"/>
    <n v="34.96"/>
    <n v="0.14751054852320675"/>
    <n v="147.51054852320675"/>
  </r>
  <r>
    <x v="46"/>
    <x v="52"/>
    <x v="3"/>
    <x v="2"/>
    <n v="200"/>
    <x v="67"/>
    <n v="44.95"/>
    <n v="0.22475000000000001"/>
    <n v="224.75"/>
  </r>
  <r>
    <x v="47"/>
    <x v="53"/>
    <x v="3"/>
    <x v="2"/>
    <n v="200"/>
    <x v="68"/>
    <n v="25.95"/>
    <n v="0.12975"/>
    <n v="129.75"/>
  </r>
  <r>
    <x v="26"/>
    <x v="54"/>
    <x v="3"/>
    <x v="2"/>
    <n v="200"/>
    <x v="69"/>
    <n v="29.95"/>
    <n v="0.14974999999999999"/>
    <n v="149.75"/>
  </r>
  <r>
    <x v="48"/>
    <x v="55"/>
    <x v="3"/>
    <x v="2"/>
    <n v="200"/>
    <x v="70"/>
    <n v="42"/>
    <n v="0.21"/>
    <n v="210"/>
  </r>
  <r>
    <x v="49"/>
    <x v="56"/>
    <x v="3"/>
    <x v="2"/>
    <n v="500"/>
    <x v="71"/>
    <n v="46.75"/>
    <n v="9.35E-2"/>
    <n v="93.5"/>
  </r>
  <r>
    <x v="50"/>
    <x v="57"/>
    <x v="3"/>
    <x v="2"/>
    <n v="480"/>
    <x v="72"/>
    <n v="89.96"/>
    <n v="0.18741666666666665"/>
    <n v="187.41666666666666"/>
  </r>
  <r>
    <x v="51"/>
    <x v="58"/>
    <x v="3"/>
    <x v="2"/>
    <n v="150"/>
    <x v="73"/>
    <n v="44.95"/>
    <n v="0.29966666666666669"/>
    <n v="299.66666666666669"/>
  </r>
  <r>
    <x v="52"/>
    <x v="59"/>
    <x v="3"/>
    <x v="2"/>
    <n v="150"/>
    <x v="74"/>
    <n v="69.95"/>
    <n v="0.46633333333333338"/>
    <n v="466.33333333333337"/>
  </r>
  <r>
    <x v="53"/>
    <x v="60"/>
    <x v="31"/>
    <x v="0"/>
    <n v="240"/>
    <x v="75"/>
    <n v="68.25"/>
    <n v="0.28437499999999999"/>
    <n v="284.375"/>
  </r>
  <r>
    <x v="54"/>
    <x v="61"/>
    <x v="3"/>
    <x v="2"/>
    <n v="210"/>
    <x v="76"/>
    <n v="57.95"/>
    <n v="0.27595238095238095"/>
    <n v="275.95238095238096"/>
  </r>
  <r>
    <x v="55"/>
    <x v="16"/>
    <x v="32"/>
    <x v="4"/>
    <n v="300"/>
    <x v="77"/>
    <n v="94.9"/>
    <n v="0.31633333333333336"/>
    <n v="316.33333333333337"/>
  </r>
  <r>
    <x v="56"/>
    <x v="62"/>
    <x v="33"/>
    <x v="1"/>
    <n v="250"/>
    <x v="78"/>
    <n v="44.23"/>
    <n v="0.17691999999999999"/>
    <n v="176.92"/>
  </r>
  <r>
    <x v="57"/>
    <x v="63"/>
    <x v="3"/>
    <x v="2"/>
    <n v="360"/>
    <x v="79"/>
    <n v="109.99"/>
    <n v="0.30552777777777779"/>
    <n v="305.52777777777777"/>
  </r>
  <r>
    <x v="58"/>
    <x v="64"/>
    <x v="34"/>
    <x v="7"/>
    <n v="200"/>
    <x v="80"/>
    <n v="37.5"/>
    <n v="0.1875"/>
    <n v="187.5"/>
  </r>
  <r>
    <x v="59"/>
    <x v="65"/>
    <x v="3"/>
    <x v="2"/>
    <n v="150"/>
    <x v="81"/>
    <n v="29.61"/>
    <n v="0.19739999999999999"/>
    <n v="197.4"/>
  </r>
  <r>
    <x v="60"/>
    <x v="66"/>
    <x v="3"/>
    <x v="2"/>
    <n v="288"/>
    <x v="82"/>
    <n v="30.04"/>
    <n v="0.10430555555555555"/>
    <n v="104.30555555555556"/>
  </r>
  <r>
    <x v="61"/>
    <x v="64"/>
    <x v="35"/>
    <x v="6"/>
    <n v="103"/>
    <x v="83"/>
    <n v="27.49"/>
    <n v="0.26689320388349513"/>
    <n v="266.89320388349512"/>
  </r>
  <r>
    <x v="62"/>
    <x v="67"/>
    <x v="3"/>
    <x v="2"/>
    <n v="227"/>
    <x v="84"/>
    <n v="28.88"/>
    <n v="0.12722466960352422"/>
    <n v="127.22466960352422"/>
  </r>
  <r>
    <x v="63"/>
    <x v="68"/>
    <x v="3"/>
    <x v="2"/>
    <n v="450"/>
    <x v="85"/>
    <n v="79.900000000000006"/>
    <n v="0.17755555555555558"/>
    <n v="177.55555555555557"/>
  </r>
  <r>
    <x v="63"/>
    <x v="68"/>
    <x v="3"/>
    <x v="2"/>
    <n v="100"/>
    <x v="86"/>
    <n v="32.65"/>
    <n v="0.32650000000000001"/>
    <n v="326.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s v="Nature's Way"/>
    <s v="Nature's Way Super Greens Plus"/>
    <s v="Vanilla, mixed berry"/>
    <s v="Berry"/>
    <n v="100"/>
    <s v="https://www.amazon.com.au/Natures-Way-Super-Greens-Kilograms/dp/B00O8UIWNU?source=ps-sl-shoppingads-lpcontext&amp;ref_=fplfs&amp;psc=1&amp;smid=ANEGB3WVEVKZB"/>
    <n v="18.95"/>
    <n v="0.1895"/>
    <n v="189.5"/>
    <x v="0"/>
  </r>
  <r>
    <s v="Nature's Way"/>
    <s v="Nature's Way Super Greens Plus"/>
    <s v="Vanilla, mixed berry"/>
    <s v="Berry"/>
    <n v="300"/>
    <s v="https://www.chemistwarehouse.com.au/buy/72585/nature-s-way-greens-plus-300g-powder"/>
    <n v="45.99"/>
    <n v="0.15330000000000002"/>
    <n v="153.30000000000001"/>
    <x v="0"/>
  </r>
  <r>
    <s v="Nature's Way"/>
    <s v="Nature's Way Super Foods Reds plus Greens"/>
    <s v="Vanilla, mixed berry"/>
    <s v="Berry"/>
    <n v="100"/>
    <s v="https://www.bigw.com.au/product/natures-way-super-reds-plus-greens-100g/p/9900695830?srsltid=AfmBOorEpvFQAWrnkgTKYrtFFOsZsun7EwUgQ2gWGGyfBKFm6Kw_Wipmfsk"/>
    <n v="18.850000000000001"/>
    <n v="0.1885"/>
    <n v="188.5"/>
    <x v="0"/>
  </r>
  <r>
    <s v="Nutra Organics"/>
    <s v="Daily Greens &amp; Reds Powder "/>
    <s v="Original"/>
    <s v="Original/Greens"/>
    <n v="150"/>
    <s v="https://www.woolworths.com.au/shop/productdetails/403988?googleshop=true&amp;store_code=woolworths_supermarkets_1377&amp;gStoreCode=woolworths_supermarkets_1377"/>
    <n v="37.950000000000003"/>
    <n v="0.253"/>
    <n v="253"/>
    <x v="1"/>
  </r>
  <r>
    <s v="Nutra Organics"/>
    <s v="Super Greens + Reds"/>
    <s v="Original"/>
    <s v="Original/Greens"/>
    <n v="150"/>
    <s v="https://nutraorganics.com.au/products/super-greens-reds?variant=39428654989427&amp;utm_source=google&amp;utm_medium=cpc%2Ffreeshopping&amp;srsltid=AfmBOopvHOBU4lVgNjq5bJES5AJ8XDBJgDTK__NMLyRrrPaLNicJuehco90"/>
    <n v="44.95"/>
    <n v="0.29966666666666669"/>
    <n v="299.66666666666669"/>
    <x v="2"/>
  </r>
  <r>
    <s v="Nutra Organics"/>
    <s v="Super Greens + Reds"/>
    <s v="Original"/>
    <s v="Original/Greens"/>
    <n v="300"/>
    <s v="https://nutraorganics.com.au/products/super-greens-reds?variant=41172270121075&amp;utm_source=google&amp;utm_medium=cpc%2Ffreeshopping&amp;srsltid=AfmBOopvHOBU4lVgNjq5bJES5AJ8XDBJgDTK__NMLyRrrPaLNicJuehco90"/>
    <n v="79.95"/>
    <n v="0.26650000000000001"/>
    <n v="266.5"/>
    <x v="2"/>
  </r>
  <r>
    <s v="Nutra Organics"/>
    <s v="Super Greens + Reds"/>
    <s v="Watermelon Strawberry"/>
    <s v="Berry"/>
    <n v="300"/>
    <s v="https://nutraorganics.com.au/products/super-greens-reds-watermelon-strawberry?variant=42129428873331"/>
    <n v="84.95"/>
    <n v="0.28316666666666668"/>
    <n v="283.16666666666669"/>
    <x v="2"/>
  </r>
  <r>
    <s v="Nutra Organics"/>
    <s v="Super Greens + Reds"/>
    <s v="Original"/>
    <s v="Original/Greens"/>
    <n v="600"/>
    <s v="https://nutraorganics.com.au/products/super-greens-reds?variant=41172270153843&amp;utm_source=google&amp;utm_medium=cpc%2Ffreeshopping&amp;srsltid=AfmBOopvHOBU4lVgNjq5bJES5AJ8XDBJgDTK__NMLyRrrPaLNicJuehco90"/>
    <n v="139.94999999999999"/>
    <n v="0.23324999999999999"/>
    <n v="233.24999999999997"/>
    <x v="1"/>
  </r>
  <r>
    <s v="Nutra Organics"/>
    <s v="Super Greens + Reds"/>
    <s v="Original"/>
    <s v="Original/Greens"/>
    <n v="1000"/>
    <s v="https://nutraorganics.com.au/products/super-greens-reds?variant=41172270186611&amp;utm_source=google&amp;utm_medium=cpc%2Ffreeshopping&amp;srsltid=AfmBOopvHOBU4lVgNjq5bJES5AJ8XDBJgDTK__NMLyRrrPaLNicJuehco90"/>
    <n v="199.95"/>
    <n v="0.19994999999999999"/>
    <n v="199.95"/>
    <x v="1"/>
  </r>
  <r>
    <s v="Nutra Organics"/>
    <s v="Clean Green"/>
    <s v="Original"/>
    <s v="Original/Greens"/>
    <n v="200"/>
    <s v="https://nutraorganics.com.au/products/clean-greens?variant=40863140348019&amp;utm_source=google&amp;utm_medium=cpc%2Ffreeshopping&amp;srsltid=AfmBOorlD1ylgJT0QwfX_6Nv0FsmFwOUqNL1y-sxCKOWBlnbwOqDswvpq4w"/>
    <n v="46.95"/>
    <n v="0.23475000000000001"/>
    <n v="234.75"/>
    <x v="1"/>
  </r>
  <r>
    <s v="Melrose"/>
    <s v="Melrose Organic Essential Greens"/>
    <s v="N/A"/>
    <s v="N/A"/>
    <n v="200"/>
    <s v="https://terrywhitechemmart.com.au/shop/product/melrose-organic-essential-greens-200g?storeId=4019&amp;gStoreCode=4019"/>
    <n v="20.29"/>
    <n v="0.10145"/>
    <n v="101.45"/>
    <x v="3"/>
  </r>
  <r>
    <s v="Melrose"/>
    <s v="Melrose Organic Essential Greens"/>
    <s v="Pineapple"/>
    <s v="Tropical"/>
    <n v="120"/>
    <s v="https://www.coles.com.au/product/melrose-essential-greens-120g-4317530?uztq=46abcbb7e16253b0cdc3e6c5bbe6a3f0&amp;srsltid=AfmBOoqwVeurJIKqCV29sNBXQNYRFJDlIPKxKkY2mYqiswwu2rA8cIfcsb0&amp;gStoreCode=942"/>
    <n v="25"/>
    <n v="0.20833333333333334"/>
    <n v="208.33333333333334"/>
    <x v="1"/>
  </r>
  <r>
    <s v="Melrose"/>
    <s v="Melrose Organic Barley Grass"/>
    <s v="N/A"/>
    <s v="N/A"/>
    <n v="200"/>
    <s v="https://www.bigw.com.au/product/melrose-organic-barley-grass-200g/p/971395?store=145&amp;gStoreCode=145"/>
    <n v="16"/>
    <n v="0.08"/>
    <n v="80"/>
    <x v="3"/>
  </r>
  <r>
    <s v="Life Botanics"/>
    <s v="Life Botanics Vitality Greens"/>
    <s v="N/A"/>
    <s v="N/A"/>
    <n v="450"/>
    <s v="https://www.coles.com.au/product/life-botanics-vitality-greens-450g-6170251?uztq=46abcbb7e16253b0cdc3e6c5bbe6a3f0&amp;srsltid=AfmBOooQcmXbDP8C-1e5k5EjlDNzp2nTedVAago0eZj_sZ5jz2XQtzSfnHo&amp;gStoreCode=942"/>
    <n v="25"/>
    <n v="5.5555555555555552E-2"/>
    <n v="55.55555555555555"/>
    <x v="3"/>
  </r>
  <r>
    <s v="Macro Organic"/>
    <s v="Macro Organic Green Veggie Powder"/>
    <s v="N/A"/>
    <s v="N/A"/>
    <n v="100"/>
    <s v="https://www.woolworths.com.au/shop/productdetails/571596?googleshop=true&amp;store_code=woolworths_supermarkets_1284&amp;gStoreCode=woolworths_supermarkets_1284"/>
    <n v="12"/>
    <n v="0.12"/>
    <n v="120"/>
    <x v="3"/>
  </r>
  <r>
    <s v="Synergy "/>
    <s v="Synergy Natural Super Greens"/>
    <s v="N/A"/>
    <s v="N/A"/>
    <n v="200"/>
    <s v="https://www.coles.com.au/product/synergy-natural-super-greens-200g-7110594?uztq=46abcbb7e16253b0cdc3e6c5bbe6a3f0&amp;srsltid=AfmBOoov9n94xbbV7Tjtzk2J7ERrKH2IrnBYalKbaLGa0zfS9JFDQ7zVGDo&amp;gStoreCode=782"/>
    <n v="21"/>
    <n v="0.105"/>
    <n v="105"/>
    <x v="3"/>
  </r>
  <r>
    <s v="Healthy Care"/>
    <s v="Healthy Care Super Greens "/>
    <s v="N/A"/>
    <s v="N/A"/>
    <n v="600"/>
    <s v="https://www.chemistwarehouse.com.au/buy/84847/healthy-care-super-greens-600g"/>
    <n v="41.99"/>
    <n v="6.9983333333333342E-2"/>
    <n v="69.983333333333348"/>
    <x v="3"/>
  </r>
  <r>
    <s v="Amazonia"/>
    <s v="Amazonia Raw Nutrients Greens"/>
    <s v="N/A"/>
    <s v="N/A"/>
    <n v="120"/>
    <s v="https://www.amazonia.com/products/raw-nutrient-greens?variant=34761056452765"/>
    <n v="13.98"/>
    <n v="0.11650000000000001"/>
    <n v="116.5"/>
    <x v="3"/>
  </r>
  <r>
    <s v="BSc"/>
    <s v="Bodyscience Clean Greens Superfoods Tropical"/>
    <s v="Tropical"/>
    <s v="Tropical"/>
    <n v="150"/>
    <s v="https://www.coles.com.au/product/bsc-bodyscience-clean-greens-superfoods-tropical-150g-3939615?uztq=46abcbb7e16253b0cdc3e6c5bbe6a3f0&amp;srsltid=AfmBOoqILd9SNHTn_brjSODzovNjVYyVG0mimnUENEqKROUrWdY3zZ2nEgw&amp;gStoreCode=942"/>
    <n v="20"/>
    <n v="0.13333333333333333"/>
    <n v="133.33333333333334"/>
    <x v="0"/>
  </r>
  <r>
    <s v="Naked Harvest"/>
    <s v="Mango Magic Gorgeous Greens"/>
    <s v="Mango"/>
    <s v="Tropical"/>
    <n v="300"/>
    <s v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/>
    <n v="47.2"/>
    <n v="0.15733333333333335"/>
    <n v="157.33333333333334"/>
    <x v="0"/>
  </r>
  <r>
    <s v="Vital"/>
    <s v="Vital All In One"/>
    <s v="N/A"/>
    <s v="N/A"/>
    <n v="300"/>
    <s v="https://www.chemistwarehouse.com.au/buy/64817/vital-all-in-one-300g-powder"/>
    <n v="62.99"/>
    <n v="0.20996666666666666"/>
    <n v="209.96666666666667"/>
    <x v="1"/>
  </r>
  <r>
    <s v="Vital"/>
    <s v="Vital Organic Greens"/>
    <s v="N/A"/>
    <s v="N/A"/>
    <n v="200"/>
    <s v="https://terrywhitechemmart.com.au/shop/product/vital-organic-greens-200g?storeId=2191&amp;gStoreCode=2191"/>
    <n v="27.99"/>
    <n v="0.13994999999999999"/>
    <n v="139.94999999999999"/>
    <x v="0"/>
  </r>
  <r>
    <s v="Prana On"/>
    <s v="Super Greens"/>
    <s v="Original/Tropical/Fresh mint"/>
    <s v="Original/Greens"/>
    <n v="150"/>
    <s v="https://pranaon.com/products/super-greens?variant=39272273117237&amp;country=AU&amp;currency=AUD&amp;utm_medium=product_sync&amp;utm_source=google&amp;utm_content=sag_organic&amp;utm_campaign=sag_organic&amp;srsltid=AfmBOopIYkON9SoRwoz5jmE-tzVS1GwtvmshXtePxR4RyppmtWqsmkOj4CA"/>
    <n v="20.97"/>
    <n v="0.13979999999999998"/>
    <n v="139.79999999999998"/>
    <x v="0"/>
  </r>
  <r>
    <s v="Tropeaka"/>
    <s v="Tropeaka Superfood Greens + D"/>
    <s v="Tropical"/>
    <s v="Tropical"/>
    <n v="75"/>
    <s v="https://www.coles.com.au/product/tropeaka-superfood-greens-+-d-75g-7032956?uztq=46abcbb7e16253b0cdc3e6c5bbe6a3f0&amp;srsltid=AfmBOopp8pmBrVMQUhmrpEDNdr0cSOUKRuTHoN7Sebz8Ysxti8S5M8gNXP0&amp;gStoreCode=942"/>
    <n v="29"/>
    <n v="0.38666666666666666"/>
    <n v="386.66666666666669"/>
    <x v="4"/>
  </r>
  <r>
    <s v="Tropeaka"/>
    <s v="Tropeaka Superfood Greens + D"/>
    <s v="Tropical"/>
    <s v="Tropical"/>
    <n v="200"/>
    <s v="https://www.healthpost.co.nz/tropeaka-superfood-greens-d-trosgd-p?sku=TROSGD&amp;srsltid=AfmBOoqz1YLF6R8Tdg_7hufKoznq9f_IphP2ApfkMOzqbzTKGtdEmL-7nkI"/>
    <n v="54.33"/>
    <n v="0.27165"/>
    <n v="271.64999999999998"/>
    <x v="2"/>
  </r>
  <r>
    <s v="JSHealth"/>
    <s v="Daily Supergreens Formula"/>
    <s v="Tropical pineapple mint"/>
    <s v="Tropical"/>
    <n v="195"/>
    <s v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/>
    <n v="59.99"/>
    <n v="0.30764102564102563"/>
    <n v="307.64102564102564"/>
    <x v="2"/>
  </r>
  <r>
    <s v="Muscle Nation"/>
    <s v="Daily Greens by Muscle Nation"/>
    <s v="Tropical/Mixed berry,Strawberry pinapple"/>
    <s v="Tropical"/>
    <n v="180"/>
    <s v="https://www.nutritionwarehouse.com.au/products/all-natural-daily-greens-by-muscle-nation?variant=42404185538787"/>
    <n v="35"/>
    <n v="0.19444444444444445"/>
    <n v="194.44444444444446"/>
    <x v="1"/>
  </r>
  <r>
    <s v="Green Nutritionals "/>
    <s v="Organic Green Superfoods Powder"/>
    <s v="N/A"/>
    <s v="N/A"/>
    <n v="120"/>
    <s v="https://www.kogan.com/au/buy/green-superfoods-powder-120g-09322837006712/"/>
    <n v="21.03"/>
    <n v="0.17525000000000002"/>
    <n v="175.25000000000003"/>
    <x v="0"/>
  </r>
  <r>
    <s v="The Beauty Chef"/>
    <s v="Daily Supergreens"/>
    <s v="Pinapple/Apple"/>
    <s v="Tropical"/>
    <n v="150"/>
    <s v="https://thebeautychef.com/products/daily-supergreens-inner-beauty-support-pineapple?srsltid=AfmBOoqpaA8Jwh_BsVcRXyMJ9zihItWRU1sQz2Fc83rml35ne7YHAT18a-8"/>
    <n v="48"/>
    <n v="0.32"/>
    <n v="320"/>
    <x v="2"/>
  </r>
  <r>
    <s v="EHP Labs "/>
    <s v="EHP Labs Oxygreens"/>
    <s v="Pinapple/Lychee/Apple/Strawberry/Passionfruit/Forest berries/Guava"/>
    <s v="Tropical"/>
    <n v="246"/>
    <s v="https://www.powerhousesupplements.com.au/products/ehp-labs-oxygreens?currency=AUD&amp;variant=43934672093432&amp;utm_source=google&amp;utm_medium=cpc&amp;utm_campaign=Google+Shopping&amp;stkn=a0fe7017af89&amp;srsltid=AfmBOor5mdGXqFfyOQayfrXG0BrDhqELEdw-69-v4OrZZ58WTMZ4BxNsy58"/>
    <n v="47.96"/>
    <n v="0.19495934959349595"/>
    <n v="194.95934959349594"/>
    <x v="1"/>
  </r>
  <r>
    <s v="SWIISH"/>
    <s v="SWIISH SUPERGREEN Superfood Powder"/>
    <s v="N/A"/>
    <s v="N/A"/>
    <n v="125"/>
    <s v="https://www.swiish.com/products/supergreen-superfood-powder?pr_prod_strat=e5_desc&amp;pr_rec_id=c6695272e&amp;pr_rec_pid=6940263153724&amp;pr_ref_pid=9670365217079&amp;pr_seq=uniform&amp;variant=40197588549692"/>
    <n v="47.96"/>
    <n v="0.38368000000000002"/>
    <n v="383.68"/>
    <x v="4"/>
  </r>
  <r>
    <s v="Formula Health"/>
    <s v="Green Boost Superfood Blend"/>
    <s v="N/A"/>
    <s v="N/A"/>
    <n v="120"/>
    <s v="https://www.nutritionwarehouse.com.au/products/green-boost-by-formula-health?variant=43203905618147"/>
    <n v="32.950000000000003"/>
    <n v="0.27458333333333335"/>
    <n v="274.58333333333337"/>
    <x v="2"/>
  </r>
  <r>
    <s v="Emrald Labs"/>
    <s v="Greens+ Superfood Formula"/>
    <s v="Guava"/>
    <s v="Tropical"/>
    <n v="300"/>
    <s v="https://www.amazon.com.au/Emrald-Labs-Greens-Superfood-Formula/dp/B0CC17GWH3?source=ps-sl-shoppingads-lpcontext&amp;ref_=fplfs&amp;smid=A31Z0ZUDDF19C1&amp;th=1"/>
    <n v="39.9"/>
    <n v="0.13300000000000001"/>
    <n v="133"/>
    <x v="0"/>
  </r>
  <r>
    <s v="Emrald Labs"/>
    <s v="Greens+ Superfood Formula"/>
    <s v="Dark Chocolate/Kiwi Apple/Natural/Pinenapple&amp;Passion Fruit/Strawberry&amp;Mango"/>
    <s v="Chocolate &amp; Dessert"/>
    <n v="300"/>
    <s v="https://www.amazon.com.au/Emrald-Labs-Greens-Superfood-Formula/dp/B0919TGYW6?source=ps-sl-shoppingads-lpcontext&amp;ref_=fplfs&amp;th=1"/>
    <n v="59.9"/>
    <n v="0.19966666666666666"/>
    <n v="199.66666666666666"/>
    <x v="1"/>
  </r>
  <r>
    <s v="True Protien"/>
    <s v="Greens"/>
    <s v="Natural/Pinapple/Mango"/>
    <s v="Tropical"/>
    <n v="150"/>
    <s v="https://www.trueprotein.com.au/products/greens?variant=44488002207918"/>
    <n v="55"/>
    <n v="0.36666666666666664"/>
    <n v="366.66666666666663"/>
    <x v="4"/>
  </r>
  <r>
    <s v="Macro Mike"/>
    <s v="Plant based Super Greens"/>
    <s v="Green Apple Burst "/>
    <s v="Apple"/>
    <n v="300"/>
    <s v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/>
    <n v="59.95"/>
    <n v="0.19983333333333334"/>
    <n v="199.83333333333334"/>
    <x v="1"/>
  </r>
  <r>
    <s v="Red Dragon Nutritionals"/>
    <s v="Greens Gut + Immunity"/>
    <s v="Breakfast juice, wild raspberry, granny smith, apple blackcurrant, strawberry kiwi, white lychee"/>
    <s v="Mixed Fruits"/>
    <n v="75"/>
    <s v="https://www.nutritionwarehouse.com.au/products/greens-gut-immunity-by-red-dragon-nutritionals?variant=44436460241123"/>
    <n v="39.950000000000003"/>
    <n v="0.53266666666666673"/>
    <n v="532.66666666666674"/>
    <x v="5"/>
  </r>
  <r>
    <s v="Red Dragon Nutritionals"/>
    <s v="Greens Gut + Immunity"/>
    <s v="Breakfast juice, wild raspberry, granny smith, apple blackcurrant, strawberry kiwi, white lychee"/>
    <s v="Mixed Fruits"/>
    <n v="150"/>
    <s v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/>
    <n v="40"/>
    <n v="0.26666666666666666"/>
    <n v="266.66666666666669"/>
    <x v="2"/>
  </r>
  <r>
    <s v="Red Dragon Nutritionals"/>
    <s v="Greens Gut + Immunity"/>
    <s v="Breakfast juice, wild raspberry, granny smith, apple blackcurrant, strawberry kiwi, white lychee"/>
    <s v="Mixed Fruits"/>
    <n v="300"/>
    <s v="https://www.nutritionwarehouse.com.au/products/greens-gut-immunity-by-red-dragon-nutritionals?variant=43575640883427"/>
    <n v="99.95"/>
    <n v="0.33316666666666667"/>
    <n v="333.16666666666669"/>
    <x v="2"/>
  </r>
  <r>
    <s v="Morlife"/>
    <s v="Alkalising Greens"/>
    <s v="Tropical cursh"/>
    <s v="Tropical"/>
    <n v="200"/>
    <s v="https://www.amazon.com.au/Morlife-Alkalising-Supplement-Vegetables-Probiotics/dp/B09N7CJGYS?source=ps-sl-shoppingads-lpcontext&amp;ref_=fplfs&amp;smid=A1GLPI3EKSSX0B&amp;th=1"/>
    <n v="36.85"/>
    <n v="0.18425"/>
    <n v="184.25"/>
    <x v="0"/>
  </r>
  <r>
    <s v="Morlife"/>
    <s v="Alkalising Greens"/>
    <s v="Berry burst"/>
    <s v="Berry"/>
    <n v="200"/>
    <s v="https://www.amazon.com.au/Morlife-Alkalising-Supplement-Vegetables-Probiotics/dp/B09N7BZG44?source=ps-sl-shoppingads-lpcontext&amp;ref_=fplfs&amp;th=1"/>
    <n v="33.950000000000003"/>
    <n v="0.16975000000000001"/>
    <n v="169.75"/>
    <x v="0"/>
  </r>
  <r>
    <s v="Morlife"/>
    <s v="Alkalising Greens"/>
    <s v="Pine splice"/>
    <s v="Citrus"/>
    <n v="200"/>
    <s v="https://www.amazon.com.au/Morlife-Alkalising-Supplement-Vegetables-Probiotics/dp/B09N7DRH1P?source=ps-sl-shoppingads-lpcontext&amp;ref_=fplfs&amp;th=1"/>
    <n v="38.200000000000003"/>
    <n v="0.191"/>
    <n v="191"/>
    <x v="0"/>
  </r>
  <r>
    <s v="Genetix Nutrition"/>
    <s v="Daily Greens"/>
    <s v="Apple blackcurrant, morning mojo, pineapple mango"/>
    <s v="Apple"/>
    <n v="336"/>
    <s v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/>
    <n v="44.96"/>
    <n v="0.13380952380952382"/>
    <n v="133.80952380952382"/>
    <x v="0"/>
  </r>
  <r>
    <s v="BioGenesis"/>
    <s v="SuperGreens Plus Pouch"/>
    <s v="N/A"/>
    <s v="N/A"/>
    <n v="300"/>
    <s v="https://www.chemistwarehouse.com.au/buy/147730/biogenesis-supergreens-plus-pouch-300g"/>
    <n v="30.95"/>
    <n v="0.10316666666666667"/>
    <n v="103.16666666666667"/>
    <x v="3"/>
  </r>
  <r>
    <s v="Forest Super Food"/>
    <s v="Australian Greens Whole Food Powder"/>
    <s v="Green Apple Burst "/>
    <s v="Apple"/>
    <n v="250"/>
    <s v="https://www.forestsuperfoods.com.au/products/australian-greens?_pos=2&amp;_sid=59853c255&amp;_ss=r"/>
    <n v="59"/>
    <n v="0.23599999999999999"/>
    <n v="236"/>
    <x v="1"/>
  </r>
  <r>
    <s v="Forest Super Food"/>
    <s v="Naked Greens Whole Multivitamin Powder"/>
    <s v="N/A"/>
    <s v="N/A"/>
    <n v="250"/>
    <s v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/>
    <n v="49.5"/>
    <n v="0.19800000000000001"/>
    <n v="198"/>
    <x v="1"/>
  </r>
  <r>
    <s v="IKKARI"/>
    <s v="Good Greens Superblend"/>
    <s v="N/A"/>
    <s v="N/A"/>
    <n v="80"/>
    <s v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/>
    <n v="33.15"/>
    <n v="0.41437499999999999"/>
    <n v="414.375"/>
    <x v="5"/>
  </r>
  <r>
    <s v="Happy Way"/>
    <s v="Greens Powder Tropical"/>
    <s v="Tropical"/>
    <s v="Tropical"/>
    <n v="200"/>
    <s v="https://www.amazon.com.au/Green-Envy-Greens-Tropical-Flavour/dp/B09H75XLX8?source=ps-sl-shoppingads-lpcontext&amp;ref_=fplfs&amp;psc=1&amp;smid=AY4Z0F894I8UQ"/>
    <n v="42.7"/>
    <n v="0.21350000000000002"/>
    <n v="213.50000000000003"/>
    <x v="1"/>
  </r>
  <r>
    <s v="deeto."/>
    <s v="WonderWild™ - Greens Powder"/>
    <s v="Refreshing lemon"/>
    <s v="Citrus"/>
    <n v="150"/>
    <s v="https://www.deeto.com.au/products/wonderwild-resealable-pouch?variant=37556393214102"/>
    <n v="34.5"/>
    <n v="0.23"/>
    <n v="230"/>
    <x v="1"/>
  </r>
  <r>
    <s v="Veego"/>
    <s v="Veego Greens Peach Mango"/>
    <s v="Peach mango"/>
    <s v="Tropical"/>
    <n v="300"/>
    <s v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/>
    <n v="59.95"/>
    <n v="0.19983333333333334"/>
    <n v="199.83333333333334"/>
    <x v="1"/>
  </r>
  <r>
    <s v="COLLAGEN"/>
    <s v="Super Beauty Greens"/>
    <s v="Strawberry kiwi, tropical punch, apple blackcurrant"/>
    <s v="Mixed Fruits"/>
    <n v="308"/>
    <s v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/>
    <n v="65"/>
    <n v="0.21103896103896103"/>
    <n v="211.03896103896102"/>
    <x v="1"/>
  </r>
  <r>
    <s v="Life Botanics"/>
    <s v="Life Botanics Vitality Greens"/>
    <s v="N/A"/>
    <s v="N/A"/>
    <n v="300"/>
    <s v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/>
    <n v="15"/>
    <n v="0.05"/>
    <n v="50"/>
    <x v="3"/>
  </r>
  <r>
    <s v="Life Botanics"/>
    <s v="Life Botanics Vitality Greens"/>
    <s v="N/A"/>
    <s v="N/A"/>
    <n v="450"/>
    <s v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/>
    <n v="25"/>
    <n v="5.5555555555555552E-2"/>
    <n v="55.55555555555555"/>
    <x v="3"/>
  </r>
  <r>
    <s v="Bulk Nutrients"/>
    <s v="Green Fusion"/>
    <s v="Unflavored, flavoured"/>
    <s v="Original/Greens"/>
    <n v="250"/>
    <s v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/>
    <n v="30"/>
    <n v="0.12"/>
    <n v="120"/>
    <x v="3"/>
  </r>
  <r>
    <s v="Kuli Kuli"/>
    <s v="Organic Alkalizing Super Greens Powder"/>
    <s v="N/A"/>
    <s v="N/A"/>
    <n v="170"/>
    <s v="https://au.iherb.com/pr/kuli-kuli-green-power-organic-alkalizing-super-greens-powder-6-oz-170-g/146597?gad_campaignid=1632803189&amp;gad_source=4&amp;gclid=Cj0KCQjwyIPDBhDBARIsAHJyyVgj9dHyKro8TfQTqSxgxPUXFI6pzdl0ktlcljFKfsiu3m8hcEhkc9waAujPEALw_wcB&amp;gclsrc=aw.ds"/>
    <n v="19.73"/>
    <n v="0.11605882352941177"/>
    <n v="116.05882352941177"/>
    <x v="3"/>
  </r>
  <r>
    <s v="X50 Lifestyle"/>
    <s v="Pure Organic Daily Greens"/>
    <s v="Cucumber &amp; lime, summer tropics"/>
    <s v="Citrus"/>
    <n v="300"/>
    <s v="https://www.nutritionwarehouse.com.au/products/pure-organic-daily-greens-by-x50-lifestyle?variant=45525532836067"/>
    <n v="54.95"/>
    <n v="0.18316666666666667"/>
    <n v="183.16666666666669"/>
    <x v="0"/>
  </r>
  <r>
    <s v="Eden Healthfoods "/>
    <s v="Super Food Formula"/>
    <s v="N/A"/>
    <s v="N/A"/>
    <n v="150"/>
    <s v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/>
    <n v="44.95"/>
    <n v="0.29966666666666669"/>
    <n v="299.66666666666669"/>
    <x v="2"/>
  </r>
  <r>
    <s v="Alien Supps"/>
    <s v="Greens"/>
    <s v="Raspberry lemonade, chocolate malt, forbidden fruits"/>
    <s v="Chocolate &amp; Dessert"/>
    <n v="300"/>
    <s v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/>
    <n v="71.2"/>
    <n v="0.23733333333333334"/>
    <n v="237.33333333333334"/>
    <x v="1"/>
  </r>
  <r>
    <s v="Viable"/>
    <s v="Clean Greens Powder"/>
    <s v="Tropical"/>
    <s v="Tropical"/>
    <n v="135"/>
    <s v="https://get.vitable.com.au/products/clean-greens?srsltid=AfmBOopZBlP8_PAJI2heEaki8dgqgFShuSq6W2VfnmwdxLy5tvDvxc29lH0"/>
    <n v="35"/>
    <n v="0.25925925925925924"/>
    <n v="259.25925925925924"/>
    <x v="1"/>
  </r>
  <r>
    <s v="Viable"/>
    <s v="Clean Greens Powder + Fibre"/>
    <s v="Tropical"/>
    <s v="Tropical"/>
    <n v="135"/>
    <s v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/>
    <n v="37"/>
    <n v="0.27407407407407408"/>
    <n v="274.07407407407408"/>
    <x v="2"/>
  </r>
  <r>
    <s v="Nuzest"/>
    <s v="Good Green Vitality"/>
    <s v="N/A"/>
    <s v="N/A"/>
    <n v="300"/>
    <s v="https://www.nutritionwarehouse.com.au/products/good-green-vitality-by-nuzest?variant=42404049354979"/>
    <n v="78.95"/>
    <n v="0.26316666666666666"/>
    <n v="263.16666666666669"/>
    <x v="1"/>
  </r>
  <r>
    <s v="BRAW"/>
    <s v="Ultimate Greens"/>
    <s v="Natural"/>
    <s v="Original/Greens"/>
    <n v="240"/>
    <s v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/>
    <n v="44.96"/>
    <n v="0.18733333333333332"/>
    <n v="187.33333333333331"/>
    <x v="0"/>
  </r>
  <r>
    <s v="Evolve Nutrition"/>
    <s v="Evolve Green Machine Super Greens Formula"/>
    <s v="Chocolate, mango, strawberry kiwi"/>
    <s v="Chocolate &amp; Dessert"/>
    <n v="390"/>
    <s v="https://www.australiansportsnutrition.com.au/products/evolve-green-machine-super-greens-formula?variant=51702643589487&amp;srsltid=AfmBOoqnJGU3rDBaSAR-cGxrfZb5TIckoJ2fstpQkgZmDEx6jxTIgiY8Kmw"/>
    <n v="69.95"/>
    <n v="0.17935897435897435"/>
    <n v="179.35897435897436"/>
    <x v="0"/>
  </r>
  <r>
    <s v="Women's Best"/>
    <s v="Super Greens &amp; Superfoods"/>
    <s v="Unflavored"/>
    <s v="Original/Greens"/>
    <n v="240"/>
    <s v="https://au.womensbest.com/products/super-greens-superfoods?variant=46801167745365?utm_source%3Dshopping_organic&amp;utm_medium=google_organic_2021"/>
    <n v="34.99"/>
    <n v="0.14579166666666668"/>
    <n v="145.79166666666669"/>
    <x v="0"/>
  </r>
  <r>
    <s v="Ghost"/>
    <s v="Ghost Greens"/>
    <s v="Guava berry, pink lemonade, lime, iced tea lemonade, matcha latte, original, old school apple, acai bowl"/>
    <s v="Mixed Fruits"/>
    <n v="330"/>
    <s v="https://www.amazon.com.au/Flavoured-Superfood-Dietary-Suppliment-Serving/dp/B0CKSRQM7H?source=ps-sl-shoppingads-lpcontext&amp;ref_=fplfs&amp;psc=1&amp;smid=AY4Z0F894I8UQ"/>
    <n v="64.95"/>
    <n v="0.19681818181818184"/>
    <n v="196.81818181818184"/>
    <x v="1"/>
  </r>
  <r>
    <s v="Organic Road"/>
    <s v="Amazing Grass Supergreens"/>
    <s v="N/A"/>
    <s v="N/A"/>
    <n v="400"/>
    <s v="https://www.glutenfreehub.com.au/products/organic-road-amazing-grass-supergreens"/>
    <n v="54.95"/>
    <n v="0.137375"/>
    <n v="137.375"/>
    <x v="0"/>
  </r>
  <r>
    <s v="BulletPoof"/>
    <s v="Greens-Daily Greens for Body&amp;Mind"/>
    <s v="N/A"/>
    <s v="N/A"/>
    <n v="237"/>
    <s v="https://shop.bulletproof.com/products/greens-powder-jar"/>
    <n v="34.96"/>
    <n v="0.14751054852320675"/>
    <n v="147.51054852320675"/>
    <x v="0"/>
  </r>
  <r>
    <s v="Grasses of Life"/>
    <s v="Super Greens Boost"/>
    <s v="N/A"/>
    <s v="N/A"/>
    <n v="200"/>
    <s v="https://grassesoflife.com.au/product/super-greens-boost-200g/?srsltid=AfmBOor7uv8ZqnF8fQ100GVnR2yuvJ3Iqxp-qkJ-gjnLtduTBamxXNszN2E"/>
    <n v="44.95"/>
    <n v="0.22475000000000001"/>
    <n v="224.75"/>
    <x v="1"/>
  </r>
  <r>
    <s v="Honest to Goodness"/>
    <s v="Organic SuperGreens Blend"/>
    <s v="N/A"/>
    <s v="N/A"/>
    <n v="200"/>
    <s v="https://www.goodness.com.au/organic-supergreens-blend-200g/?srsltid=AfmBOopbWOPvfL-PCtZibVXAFhWKzaPo-H0ddGUcZC0spR-O8pVv3lGZ5vg"/>
    <n v="25.95"/>
    <n v="0.12975"/>
    <n v="129.75"/>
    <x v="0"/>
  </r>
  <r>
    <s v="Biogenesis"/>
    <s v="Organic Super Greens Powder"/>
    <s v="N/A"/>
    <s v="N/A"/>
    <n v="200"/>
    <s v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/>
    <n v="29.95"/>
    <n v="0.14974999999999999"/>
    <n v="149.75"/>
    <x v="0"/>
  </r>
  <r>
    <s v="Just Blends"/>
    <s v="Supergreens Superfood Blend"/>
    <s v="N/A"/>
    <s v="N/A"/>
    <n v="200"/>
    <s v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/>
    <n v="42"/>
    <n v="0.21"/>
    <n v="210"/>
    <x v="1"/>
  </r>
  <r>
    <s v="Paradise Nutrients"/>
    <s v="Nature's Green Superfood"/>
    <s v="N/A"/>
    <s v="N/A"/>
    <n v="500"/>
    <s v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/>
    <n v="46.75"/>
    <n v="9.35E-2"/>
    <n v="93.5"/>
    <x v="3"/>
  </r>
  <r>
    <s v="Ora Health"/>
    <s v="Organic Greens Superpowder+"/>
    <s v="N/A"/>
    <s v="N/A"/>
    <n v="480"/>
    <s v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/>
    <n v="89.96"/>
    <n v="0.18741666666666665"/>
    <n v="187.41666666666666"/>
    <x v="0"/>
  </r>
  <r>
    <s v="Lifestream"/>
    <s v="Lifestream Greens Super Blend"/>
    <s v="N/A"/>
    <s v="N/A"/>
    <n v="150"/>
    <s v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/>
    <n v="44.95"/>
    <n v="0.29966666666666669"/>
    <n v="299.66666666666669"/>
    <x v="2"/>
  </r>
  <r>
    <s v="Bio Blends"/>
    <s v="Organic Daily Greens &amp; Reds"/>
    <s v="N/A"/>
    <s v="N/A"/>
    <n v="150"/>
    <s v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/>
    <n v="69.95"/>
    <n v="0.46633333333333338"/>
    <n v="466.33333333333337"/>
    <x v="5"/>
  </r>
  <r>
    <s v="NATURELO"/>
    <s v="Raw Greens Whole Food Powder"/>
    <s v="Mixed Berry, unsweetened"/>
    <s v="Berry"/>
    <n v="240"/>
    <s v="https://au.iherb.com/pr/naturelo-raw-greens-whole-food-powder-mixed-berry-8-5-oz-240-g/146201"/>
    <n v="68.25"/>
    <n v="0.28437499999999999"/>
    <n v="284.375"/>
    <x v="2"/>
  </r>
  <r>
    <s v="PlantEm essantials"/>
    <s v="NourishEm Greens Powder"/>
    <s v="N/A"/>
    <s v="N/A"/>
    <n v="210"/>
    <s v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/>
    <n v="57.95"/>
    <n v="0.27595238095238095"/>
    <n v="275.95238095238096"/>
    <x v="2"/>
  </r>
  <r>
    <s v="White Wolf"/>
    <s v="Super Greens"/>
    <s v="Strawberry mint, chocolate malt, lemon twist, mango pineapple, berry burst, tropical sunrise"/>
    <s v="Chocolate &amp; Dessert"/>
    <n v="300"/>
    <s v="https://www.elitesupps.com.au/products/super-greens-2?variant=41697466810502&amp;srsltid=AfmBOorwr9JiQpJDiVRgkgJ_J5aG5tULbAd13VIFJccxF3L3hqkKT-MW2MU"/>
    <n v="94.9"/>
    <n v="0.31633333333333336"/>
    <n v="316.33333333333337"/>
    <x v="2"/>
  </r>
  <r>
    <s v="OZiva"/>
    <s v="OZiva Superfood Greens &amp; Herbs"/>
    <s v="Superfood greens and herbs"/>
    <s v="Original/Greens"/>
    <n v="250"/>
    <s v="https://www.silkrute.com.au/health-and-personal/diet-and-nutrition/supplement/oziva-superfood-greens-and-herbs-with-whole-food-250-gm/?srsltid=AfmBOooBPoDNINAlhCExCFgpJJLddbkLHDIQNksJkSCxdDILYb8xoKFwvOs"/>
    <n v="44.23"/>
    <n v="0.17691999999999999"/>
    <n v="176.92"/>
    <x v="0"/>
  </r>
  <r>
    <s v="vybey"/>
    <s v="Braincare Smart Greens"/>
    <s v="N/A"/>
    <s v="N/A"/>
    <n v="360"/>
    <s v="https://vybey.com.au/products/braincare-smart-greens?variant=43810248556597&amp;country=AU&amp;currency=AUD&amp;utm_source=google&amp;utm_medium=cpc&amp;utm_campaign=google_shopping&amp;srsltid=AfmBOoobNZ4rkWO5SDBqwOjNxeJuUMgroxdyz8E6d8rXEv3l0dQykRY0Eos"/>
    <n v="109.99"/>
    <n v="0.30552777777777779"/>
    <n v="305.52777777777777"/>
    <x v="2"/>
  </r>
  <r>
    <s v="at.health"/>
    <s v="Organic Super Greens"/>
    <s v="Organic super greens"/>
    <s v="Citrus"/>
    <n v="200"/>
    <s v="https://www.athealthaustralia.com.au/products/organic-super-greens?variant=921336735&amp;utm_source=google&amp;utm_medium=cpc&amp;utm_campaign=Google+Shopping&amp;stkn=f39886eb5423&amp;srsltid=AfmBOoqfbQinkuupLVaTzNk21oGvb_louPdmzRdshRzMQ9edw0z7Vh7KhPo"/>
    <n v="37.5"/>
    <n v="0.1875"/>
    <n v="187.5"/>
    <x v="0"/>
  </r>
  <r>
    <s v="Amazing Grass"/>
    <s v="Organic SuperGreens Powder"/>
    <s v="N/A"/>
    <s v="N/A"/>
    <n v="150"/>
    <s v="https://au.iherb.com/pr/amazing-grass-organic-supergreens-powder-5-29-oz-150-g/80230?srsltid=AfmBOorFn4ZfjcLAfgsmSVVjKyg3pK3JGeDdxZ-C9excrYCLQJn9t6hDYXY"/>
    <n v="29.61"/>
    <n v="0.19739999999999999"/>
    <n v="197.4"/>
    <x v="1"/>
  </r>
  <r>
    <s v="Force Factor"/>
    <s v="Smarter Greens Daily Wellness Powder"/>
    <s v="N/A"/>
    <s v="N/A"/>
    <n v="288"/>
    <s v="https://www.muscleandstrength.com/store/smarter-greens-daily-wellness-powder.html?___store=au&amp;___shipping=AU&amp;srsltid=AfmBOoq87sMvQPwfNb_6IWDv7dtsC6HsAz9fYmYWieDzsaOzuuiFqBG8LIk"/>
    <n v="30.04"/>
    <n v="0.10430555555555555"/>
    <n v="104.30555555555556"/>
    <x v="3"/>
  </r>
  <r>
    <s v="Nutricost"/>
    <s v="Organic Super Greens"/>
    <s v="Unflavored, Orange Sunrise, Mixed Berry"/>
    <s v="Mixed Fruits"/>
    <n v="103"/>
    <s v="https://au.iherb.com/pr/nutricost-organic-super-greens-unflavored-3-7-oz-103-g/143557?srsltid=AfmBOop3_yuEOugknEHnBPhXotJG9DaYwd1hGxJZTXlZgpSC9f1Z15R1QCM"/>
    <n v="27.49"/>
    <n v="0.26689320388349513"/>
    <n v="266.89320388349512"/>
    <x v="2"/>
  </r>
  <r>
    <s v="Bare Organics"/>
    <s v="Organic Marine Super Greens Powder"/>
    <s v="N/A"/>
    <s v="N/A"/>
    <n v="227"/>
    <s v="https://www.allstarhealth.com/en-au/de_p_ref/58285/gsau58285/Bare_Organics_Organic_Marine_Super_Greens_Powder.htm?utm_source=google&amp;utm_medium=GPS&amp;utm_campaign=58285&amp;srsltid=AfmBOooNNoTIWGnUe0jt50JwWgnExiZUS2ohaBOaTUyiS8yeLUcPSc08Hvc"/>
    <n v="28.88"/>
    <n v="0.12722466960352422"/>
    <n v="127.22466960352422"/>
    <x v="0"/>
  </r>
  <r>
    <s v="Green Nutritionals"/>
    <s v="Hawaiian Pacifica Spirulina"/>
    <s v="N/A"/>
    <s v="N/A"/>
    <n v="450"/>
    <s v="https://www.davidjonespharmacy.com.au/microrganics-green-nutritionals-hawaiian-pacifica~27082?srsltid=AfmBOorvnFq_QgaMv7XLdhXqd6kF3VvSGW2jtnp8e3loy3TF7YAewWV-3DU"/>
    <n v="79.900000000000006"/>
    <n v="0.17755555555555558"/>
    <n v="177.55555555555557"/>
    <x v="0"/>
  </r>
  <r>
    <s v="Green Nutritionals"/>
    <s v="Hawaiian Pacifica Spirulina"/>
    <s v="N/A"/>
    <s v="N/A"/>
    <n v="100"/>
    <s v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/>
    <n v="32.65"/>
    <n v="0.32650000000000001"/>
    <n v="326.5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s v="Nature's Way"/>
    <s v="Nature's Way Super Greens Plus"/>
    <s v="Vanilla, mixed berry"/>
    <x v="0"/>
    <x v="0"/>
    <n v="100"/>
    <s v="https://www.amazon.com.au/Natures-Way-Super-Greens-Kilograms/dp/B00O8UIWNU?source=ps-sl-shoppingads-lpcontext&amp;ref_=fplfs&amp;psc=1&amp;smid=ANEGB3WVEVKZB"/>
    <n v="18.95"/>
    <n v="0.1895"/>
    <n v="189.5"/>
  </r>
  <r>
    <s v="Nature's Way"/>
    <s v="Nature's Way Super Greens Plus"/>
    <s v="Vanilla, mixed berry"/>
    <x v="0"/>
    <x v="0"/>
    <n v="300"/>
    <s v="https://www.chemistwarehouse.com.au/buy/72585/nature-s-way-greens-plus-300g-powder"/>
    <n v="45.99"/>
    <n v="0.15330000000000002"/>
    <n v="153.30000000000001"/>
  </r>
  <r>
    <s v="Nature's Way"/>
    <s v="Nature's Way Super Foods Reds plus Greens"/>
    <s v="Vanilla, mixed berry"/>
    <x v="0"/>
    <x v="0"/>
    <n v="100"/>
    <s v="https://www.bigw.com.au/product/natures-way-super-reds-plus-greens-100g/p/9900695830?srsltid=AfmBOorEpvFQAWrnkgTKYrtFFOsZsun7EwUgQ2gWGGyfBKFm6Kw_Wipmfsk"/>
    <n v="18.850000000000001"/>
    <n v="0.1885"/>
    <n v="188.5"/>
  </r>
  <r>
    <s v="Nutra Organics"/>
    <s v="Daily Greens &amp; Reds Powder "/>
    <s v="Original"/>
    <x v="1"/>
    <x v="0"/>
    <n v="150"/>
    <s v="https://www.woolworths.com.au/shop/productdetails/403988?googleshop=true&amp;store_code=woolworths_supermarkets_1377&amp;gStoreCode=woolworths_supermarkets_1377"/>
    <n v="37.950000000000003"/>
    <n v="0.253"/>
    <n v="253"/>
  </r>
  <r>
    <s v="Nutra Organics"/>
    <s v="Super Greens + Reds"/>
    <s v="Original"/>
    <x v="1"/>
    <x v="0"/>
    <n v="150"/>
    <s v="https://nutraorganics.com.au/products/super-greens-reds?variant=39428654989427&amp;utm_source=google&amp;utm_medium=cpc%2Ffreeshopping&amp;srsltid=AfmBOopvHOBU4lVgNjq5bJES5AJ8XDBJgDTK__NMLyRrrPaLNicJuehco90"/>
    <n v="44.95"/>
    <n v="0.29966666666666669"/>
    <n v="299.66666666666669"/>
  </r>
  <r>
    <s v="Nutra Organics"/>
    <s v="Super Greens + Reds"/>
    <s v="Original"/>
    <x v="1"/>
    <x v="0"/>
    <n v="300"/>
    <s v="https://nutraorganics.com.au/products/super-greens-reds?variant=41172270121075&amp;utm_source=google&amp;utm_medium=cpc%2Ffreeshopping&amp;srsltid=AfmBOopvHOBU4lVgNjq5bJES5AJ8XDBJgDTK__NMLyRrrPaLNicJuehco90"/>
    <n v="79.95"/>
    <n v="0.26650000000000001"/>
    <n v="266.5"/>
  </r>
  <r>
    <s v="Nutra Organics"/>
    <s v="Super Greens + Reds"/>
    <s v="Watermelon Strawberry"/>
    <x v="0"/>
    <x v="0"/>
    <n v="300"/>
    <s v="https://nutraorganics.com.au/products/super-greens-reds-watermelon-strawberry?variant=42129428873331"/>
    <n v="84.95"/>
    <n v="0.28316666666666668"/>
    <n v="283.16666666666669"/>
  </r>
  <r>
    <s v="Nutra Organics"/>
    <s v="Super Greens + Reds"/>
    <s v="Original"/>
    <x v="1"/>
    <x v="0"/>
    <n v="600"/>
    <s v="https://nutraorganics.com.au/products/super-greens-reds?variant=41172270153843&amp;utm_source=google&amp;utm_medium=cpc%2Ffreeshopping&amp;srsltid=AfmBOopvHOBU4lVgNjq5bJES5AJ8XDBJgDTK__NMLyRrrPaLNicJuehco90"/>
    <n v="139.94999999999999"/>
    <n v="0.23324999999999999"/>
    <n v="233.24999999999997"/>
  </r>
  <r>
    <s v="Nutra Organics"/>
    <s v="Super Greens + Reds"/>
    <s v="Original"/>
    <x v="1"/>
    <x v="0"/>
    <n v="1000"/>
    <s v="https://nutraorganics.com.au/products/super-greens-reds?variant=41172270186611&amp;utm_source=google&amp;utm_medium=cpc%2Ffreeshopping&amp;srsltid=AfmBOopvHOBU4lVgNjq5bJES5AJ8XDBJgDTK__NMLyRrrPaLNicJuehco90"/>
    <n v="199.95"/>
    <n v="0.19994999999999999"/>
    <n v="199.95"/>
  </r>
  <r>
    <s v="Nutra Organics"/>
    <s v="Clean Green"/>
    <s v="Original"/>
    <x v="1"/>
    <x v="0"/>
    <n v="200"/>
    <s v="https://nutraorganics.com.au/products/clean-greens?variant=40863140348019&amp;utm_source=google&amp;utm_medium=cpc%2Ffreeshopping&amp;srsltid=AfmBOorlD1ylgJT0QwfX_6Nv0FsmFwOUqNL1y-sxCKOWBlnbwOqDswvpq4w"/>
    <n v="46.95"/>
    <n v="0.23475000000000001"/>
    <n v="234.75"/>
  </r>
  <r>
    <s v="Melrose"/>
    <s v="Melrose Organic Essential Greens"/>
    <s v="N/A"/>
    <x v="2"/>
    <x v="1"/>
    <n v="200"/>
    <s v="https://terrywhitechemmart.com.au/shop/product/melrose-organic-essential-greens-200g?storeId=4019&amp;gStoreCode=4019"/>
    <n v="20.29"/>
    <n v="0.10145"/>
    <n v="101.45"/>
  </r>
  <r>
    <s v="Melrose"/>
    <s v="Melrose Organic Essential Greens"/>
    <s v="Pineapple"/>
    <x v="3"/>
    <x v="0"/>
    <n v="120"/>
    <s v="https://www.coles.com.au/product/melrose-essential-greens-120g-4317530?uztq=46abcbb7e16253b0cdc3e6c5bbe6a3f0&amp;srsltid=AfmBOoqwVeurJIKqCV29sNBXQNYRFJDlIPKxKkY2mYqiswwu2rA8cIfcsb0&amp;gStoreCode=942"/>
    <n v="25"/>
    <n v="0.20833333333333334"/>
    <n v="208.33333333333334"/>
  </r>
  <r>
    <s v="Melrose"/>
    <s v="Melrose Organic Barley Grass"/>
    <s v="N/A"/>
    <x v="2"/>
    <x v="1"/>
    <n v="200"/>
    <s v="https://www.bigw.com.au/product/melrose-organic-barley-grass-200g/p/971395?store=145&amp;gStoreCode=145"/>
    <n v="16"/>
    <n v="0.08"/>
    <n v="80"/>
  </r>
  <r>
    <s v="Life Botanics"/>
    <s v="Life Botanics Vitality Greens"/>
    <s v="N/A"/>
    <x v="2"/>
    <x v="1"/>
    <n v="450"/>
    <s v="https://www.coles.com.au/product/life-botanics-vitality-greens-450g-6170251?uztq=46abcbb7e16253b0cdc3e6c5bbe6a3f0&amp;srsltid=AfmBOooQcmXbDP8C-1e5k5EjlDNzp2nTedVAago0eZj_sZ5jz2XQtzSfnHo&amp;gStoreCode=942"/>
    <n v="25"/>
    <n v="5.5555555555555552E-2"/>
    <n v="55.55555555555555"/>
  </r>
  <r>
    <s v="Macro Organic"/>
    <s v="Macro Organic Green Veggie Powder"/>
    <s v="N/A"/>
    <x v="2"/>
    <x v="1"/>
    <n v="100"/>
    <s v="https://www.woolworths.com.au/shop/productdetails/571596?googleshop=true&amp;store_code=woolworths_supermarkets_1284&amp;gStoreCode=woolworths_supermarkets_1284"/>
    <n v="12"/>
    <n v="0.12"/>
    <n v="120"/>
  </r>
  <r>
    <s v="Synergy "/>
    <s v="Synergy Natural Super Greens"/>
    <s v="N/A"/>
    <x v="2"/>
    <x v="1"/>
    <n v="200"/>
    <s v="https://www.coles.com.au/product/synergy-natural-super-greens-200g-7110594?uztq=46abcbb7e16253b0cdc3e6c5bbe6a3f0&amp;srsltid=AfmBOoov9n94xbbV7Tjtzk2J7ERrKH2IrnBYalKbaLGa0zfS9JFDQ7zVGDo&amp;gStoreCode=782"/>
    <n v="21"/>
    <n v="0.105"/>
    <n v="105"/>
  </r>
  <r>
    <s v="Healthy Care"/>
    <s v="Healthy Care Super Greens "/>
    <s v="N/A"/>
    <x v="2"/>
    <x v="1"/>
    <n v="600"/>
    <s v="https://www.chemistwarehouse.com.au/buy/84847/healthy-care-super-greens-600g"/>
    <n v="41.99"/>
    <n v="6.9983333333333342E-2"/>
    <n v="69.983333333333348"/>
  </r>
  <r>
    <s v="Amazonia"/>
    <s v="Amazonia Raw Nutrients Greens"/>
    <s v="N/A"/>
    <x v="2"/>
    <x v="1"/>
    <n v="120"/>
    <s v="https://www.amazonia.com/products/raw-nutrient-greens?variant=34761056452765"/>
    <n v="13.98"/>
    <n v="0.11650000000000001"/>
    <n v="116.5"/>
  </r>
  <r>
    <s v="BSc"/>
    <s v="Bodyscience Clean Greens Superfoods Tropical"/>
    <s v="Tropical"/>
    <x v="3"/>
    <x v="0"/>
    <n v="150"/>
    <s v="https://www.coles.com.au/product/bsc-bodyscience-clean-greens-superfoods-tropical-150g-3939615?uztq=46abcbb7e16253b0cdc3e6c5bbe6a3f0&amp;srsltid=AfmBOoqILd9SNHTn_brjSODzovNjVYyVG0mimnUENEqKROUrWdY3zZ2nEgw&amp;gStoreCode=942"/>
    <n v="20"/>
    <n v="0.13333333333333333"/>
    <n v="133.33333333333334"/>
  </r>
  <r>
    <s v="Naked Harvest"/>
    <s v="Mango Magic Gorgeous Greens"/>
    <s v="Mango"/>
    <x v="3"/>
    <x v="0"/>
    <n v="300"/>
    <s v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/>
    <n v="47.2"/>
    <n v="0.15733333333333335"/>
    <n v="157.33333333333334"/>
  </r>
  <r>
    <s v="Vital"/>
    <s v="Vital All In One"/>
    <s v="N/A"/>
    <x v="2"/>
    <x v="1"/>
    <n v="300"/>
    <s v="https://www.chemistwarehouse.com.au/buy/64817/vital-all-in-one-300g-powder"/>
    <n v="62.99"/>
    <n v="0.20996666666666666"/>
    <n v="209.96666666666667"/>
  </r>
  <r>
    <s v="Vital"/>
    <s v="Vital Organic Greens"/>
    <s v="N/A"/>
    <x v="2"/>
    <x v="1"/>
    <n v="200"/>
    <s v="https://terrywhitechemmart.com.au/shop/product/vital-organic-greens-200g?storeId=2191&amp;gStoreCode=2191"/>
    <n v="27.99"/>
    <n v="0.13994999999999999"/>
    <n v="139.94999999999999"/>
  </r>
  <r>
    <s v="Prana On"/>
    <s v="Super Greens"/>
    <s v="Original/Tropical/Fresh mint"/>
    <x v="1"/>
    <x v="0"/>
    <n v="150"/>
    <s v="https://pranaon.com/products/super-greens?variant=39272273117237&amp;country=AU&amp;currency=AUD&amp;utm_medium=product_sync&amp;utm_source=google&amp;utm_content=sag_organic&amp;utm_campaign=sag_organic&amp;srsltid=AfmBOopIYkON9SoRwoz5jmE-tzVS1GwtvmshXtePxR4RyppmtWqsmkOj4CA"/>
    <n v="20.97"/>
    <n v="0.13979999999999998"/>
    <n v="139.79999999999998"/>
  </r>
  <r>
    <s v="Tropeaka"/>
    <s v="Tropeaka Superfood Greens + D"/>
    <s v="Tropical"/>
    <x v="3"/>
    <x v="0"/>
    <n v="75"/>
    <s v="https://www.coles.com.au/product/tropeaka-superfood-greens-+-d-75g-7032956?uztq=46abcbb7e16253b0cdc3e6c5bbe6a3f0&amp;srsltid=AfmBOopp8pmBrVMQUhmrpEDNdr0cSOUKRuTHoN7Sebz8Ysxti8S5M8gNXP0&amp;gStoreCode=942"/>
    <n v="29"/>
    <n v="0.38666666666666666"/>
    <n v="386.66666666666669"/>
  </r>
  <r>
    <s v="Tropeaka"/>
    <s v="Tropeaka Superfood Greens + D"/>
    <s v="Tropical"/>
    <x v="3"/>
    <x v="0"/>
    <n v="200"/>
    <s v="https://www.healthpost.co.nz/tropeaka-superfood-greens-d-trosgd-p?sku=TROSGD&amp;srsltid=AfmBOoqz1YLF6R8Tdg_7hufKoznq9f_IphP2ApfkMOzqbzTKGtdEmL-7nkI"/>
    <n v="54.33"/>
    <n v="0.27165"/>
    <n v="271.64999999999998"/>
  </r>
  <r>
    <s v="JSHealth"/>
    <s v="Daily Supergreens Formula"/>
    <s v="Tropical pineapple mint"/>
    <x v="3"/>
    <x v="0"/>
    <n v="195"/>
    <s v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/>
    <n v="59.99"/>
    <n v="0.30764102564102563"/>
    <n v="307.64102564102564"/>
  </r>
  <r>
    <s v="Muscle Nation"/>
    <s v="Daily Greens by Muscle Nation"/>
    <s v="Tropical/Mixed berry,Strawberry pinapple"/>
    <x v="3"/>
    <x v="0"/>
    <n v="180"/>
    <s v="https://www.nutritionwarehouse.com.au/products/all-natural-daily-greens-by-muscle-nation?variant=42404185538787"/>
    <n v="35"/>
    <n v="0.19444444444444445"/>
    <n v="194.44444444444446"/>
  </r>
  <r>
    <s v="Green Nutritionals "/>
    <s v="Organic Green Superfoods Powder"/>
    <s v="N/A"/>
    <x v="2"/>
    <x v="1"/>
    <n v="120"/>
    <s v="https://www.kogan.com/au/buy/green-superfoods-powder-120g-09322837006712/"/>
    <n v="21.03"/>
    <n v="0.17525000000000002"/>
    <n v="175.25000000000003"/>
  </r>
  <r>
    <s v="The Beauty Chef"/>
    <s v="Daily Supergreens"/>
    <s v="Pinapple/Apple"/>
    <x v="3"/>
    <x v="0"/>
    <n v="150"/>
    <s v="https://thebeautychef.com/products/daily-supergreens-inner-beauty-support-pineapple?srsltid=AfmBOoqpaA8Jwh_BsVcRXyMJ9zihItWRU1sQz2Fc83rml35ne7YHAT18a-8"/>
    <n v="48"/>
    <n v="0.32"/>
    <n v="320"/>
  </r>
  <r>
    <s v="EHP Labs "/>
    <s v="EHP Labs Oxygreens"/>
    <s v="Pinapple/Lychee/Apple/Strawberry/Passionfruit/Forest berries/Guava"/>
    <x v="3"/>
    <x v="0"/>
    <n v="246"/>
    <s v="https://www.powerhousesupplements.com.au/products/ehp-labs-oxygreens?currency=AUD&amp;variant=43934672093432&amp;utm_source=google&amp;utm_medium=cpc&amp;utm_campaign=Google+Shopping&amp;stkn=a0fe7017af89&amp;srsltid=AfmBOor5mdGXqFfyOQayfrXG0BrDhqELEdw-69-v4OrZZ58WTMZ4BxNsy58"/>
    <n v="47.96"/>
    <n v="0.19495934959349595"/>
    <n v="194.95934959349594"/>
  </r>
  <r>
    <s v="SWIISH"/>
    <s v="SWIISH SUPERGREEN Superfood Powder"/>
    <s v="N/A"/>
    <x v="2"/>
    <x v="1"/>
    <n v="125"/>
    <s v="https://www.swiish.com/products/supergreen-superfood-powder?pr_prod_strat=e5_desc&amp;pr_rec_id=c6695272e&amp;pr_rec_pid=6940263153724&amp;pr_ref_pid=9670365217079&amp;pr_seq=uniform&amp;variant=40197588549692"/>
    <n v="47.96"/>
    <n v="0.38368000000000002"/>
    <n v="383.68"/>
  </r>
  <r>
    <s v="Formula Health"/>
    <s v="Green Boost Superfood Blend"/>
    <s v="N/A"/>
    <x v="2"/>
    <x v="1"/>
    <n v="120"/>
    <s v="https://www.nutritionwarehouse.com.au/products/green-boost-by-formula-health?variant=43203905618147"/>
    <n v="32.950000000000003"/>
    <n v="0.27458333333333335"/>
    <n v="274.58333333333337"/>
  </r>
  <r>
    <s v="Emrald Labs"/>
    <s v="Greens+ Superfood Formula"/>
    <s v="Guava"/>
    <x v="3"/>
    <x v="0"/>
    <n v="300"/>
    <s v="https://www.amazon.com.au/Emrald-Labs-Greens-Superfood-Formula/dp/B0CC17GWH3?source=ps-sl-shoppingads-lpcontext&amp;ref_=fplfs&amp;smid=A31Z0ZUDDF19C1&amp;th=1"/>
    <n v="39.9"/>
    <n v="0.13300000000000001"/>
    <n v="133"/>
  </r>
  <r>
    <s v="Emrald Labs"/>
    <s v="Greens+ Superfood Formula"/>
    <s v="Dark Chocolate/Kiwi Apple/Natural/Pinenapple&amp;Passion Fruit/Strawberry&amp;Mango"/>
    <x v="4"/>
    <x v="0"/>
    <n v="300"/>
    <s v="https://www.amazon.com.au/Emrald-Labs-Greens-Superfood-Formula/dp/B0919TGYW6?source=ps-sl-shoppingads-lpcontext&amp;ref_=fplfs&amp;th=1"/>
    <n v="59.9"/>
    <n v="0.19966666666666666"/>
    <n v="199.66666666666666"/>
  </r>
  <r>
    <s v="True Protien"/>
    <s v="Greens"/>
    <s v="Natural/Pinapple/Mango"/>
    <x v="3"/>
    <x v="0"/>
    <n v="150"/>
    <s v="https://www.trueprotein.com.au/products/greens?variant=44488002207918"/>
    <n v="55"/>
    <n v="0.36666666666666664"/>
    <n v="366.66666666666663"/>
  </r>
  <r>
    <s v="Macro Mike"/>
    <s v="Plant based Super Greens"/>
    <s v="Green Apple Burst "/>
    <x v="5"/>
    <x v="0"/>
    <n v="300"/>
    <s v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/>
    <n v="59.95"/>
    <n v="0.19983333333333334"/>
    <n v="199.83333333333334"/>
  </r>
  <r>
    <s v="Red Dragon Nutritionals"/>
    <s v="Greens Gut + Immunity"/>
    <s v="Breakfast juice, wild raspberry, granny smith, apple blackcurrant, strawberry kiwi, white lychee"/>
    <x v="6"/>
    <x v="0"/>
    <n v="75"/>
    <s v="https://www.nutritionwarehouse.com.au/products/greens-gut-immunity-by-red-dragon-nutritionals?variant=44436460241123"/>
    <n v="39.950000000000003"/>
    <n v="0.53266666666666673"/>
    <n v="532.66666666666674"/>
  </r>
  <r>
    <s v="Red Dragon Nutritionals"/>
    <s v="Greens Gut + Immunity"/>
    <s v="Breakfast juice, wild raspberry, granny smith, apple blackcurrant, strawberry kiwi, white lychee"/>
    <x v="6"/>
    <x v="0"/>
    <n v="150"/>
    <s v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/>
    <n v="40"/>
    <n v="0.26666666666666666"/>
    <n v="266.66666666666669"/>
  </r>
  <r>
    <s v="Red Dragon Nutritionals"/>
    <s v="Greens Gut + Immunity"/>
    <s v="Breakfast juice, wild raspberry, granny smith, apple blackcurrant, strawberry kiwi, white lychee"/>
    <x v="6"/>
    <x v="0"/>
    <n v="300"/>
    <s v="https://www.nutritionwarehouse.com.au/products/greens-gut-immunity-by-red-dragon-nutritionals?variant=43575640883427"/>
    <n v="99.95"/>
    <n v="0.33316666666666667"/>
    <n v="333.16666666666669"/>
  </r>
  <r>
    <s v="Morlife"/>
    <s v="Alkalising Greens"/>
    <s v="Tropical cursh"/>
    <x v="3"/>
    <x v="0"/>
    <n v="200"/>
    <s v="https://www.amazon.com.au/Morlife-Alkalising-Supplement-Vegetables-Probiotics/dp/B09N7CJGYS?source=ps-sl-shoppingads-lpcontext&amp;ref_=fplfs&amp;smid=A1GLPI3EKSSX0B&amp;th=1"/>
    <n v="36.85"/>
    <n v="0.18425"/>
    <n v="184.25"/>
  </r>
  <r>
    <s v="Morlife"/>
    <s v="Alkalising Greens"/>
    <s v="Berry burst"/>
    <x v="0"/>
    <x v="0"/>
    <n v="200"/>
    <s v="https://www.amazon.com.au/Morlife-Alkalising-Supplement-Vegetables-Probiotics/dp/B09N7BZG44?source=ps-sl-shoppingads-lpcontext&amp;ref_=fplfs&amp;th=1"/>
    <n v="33.950000000000003"/>
    <n v="0.16975000000000001"/>
    <n v="169.75"/>
  </r>
  <r>
    <s v="Morlife"/>
    <s v="Alkalising Greens"/>
    <s v="Pine splice"/>
    <x v="7"/>
    <x v="0"/>
    <n v="200"/>
    <s v="https://www.amazon.com.au/Morlife-Alkalising-Supplement-Vegetables-Probiotics/dp/B09N7DRH1P?source=ps-sl-shoppingads-lpcontext&amp;ref_=fplfs&amp;th=1"/>
    <n v="38.200000000000003"/>
    <n v="0.191"/>
    <n v="191"/>
  </r>
  <r>
    <s v="Genetix Nutrition"/>
    <s v="Daily Greens"/>
    <s v="Apple blackcurrant, morning mojo, pineapple mango"/>
    <x v="5"/>
    <x v="0"/>
    <n v="336"/>
    <s v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/>
    <n v="44.96"/>
    <n v="0.13380952380952382"/>
    <n v="133.80952380952382"/>
  </r>
  <r>
    <s v="BioGenesis"/>
    <s v="SuperGreens Plus Pouch"/>
    <s v="N/A"/>
    <x v="2"/>
    <x v="1"/>
    <n v="300"/>
    <s v="https://www.chemistwarehouse.com.au/buy/147730/biogenesis-supergreens-plus-pouch-300g"/>
    <n v="30.95"/>
    <n v="0.10316666666666667"/>
    <n v="103.16666666666667"/>
  </r>
  <r>
    <s v="Forest Super Food"/>
    <s v="Australian Greens Whole Food Powder"/>
    <s v="Green Apple Burst "/>
    <x v="5"/>
    <x v="0"/>
    <n v="250"/>
    <s v="https://www.forestsuperfoods.com.au/products/australian-greens?_pos=2&amp;_sid=59853c255&amp;_ss=r"/>
    <n v="59"/>
    <n v="0.23599999999999999"/>
    <n v="236"/>
  </r>
  <r>
    <s v="Forest Super Food"/>
    <s v="Naked Greens Whole Multivitamin Powder"/>
    <s v="N/A"/>
    <x v="2"/>
    <x v="1"/>
    <n v="250"/>
    <s v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/>
    <n v="49.5"/>
    <n v="0.19800000000000001"/>
    <n v="198"/>
  </r>
  <r>
    <s v="IKKARI"/>
    <s v="Good Greens Superblend"/>
    <s v="N/A"/>
    <x v="2"/>
    <x v="1"/>
    <n v="80"/>
    <s v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/>
    <n v="33.15"/>
    <n v="0.41437499999999999"/>
    <n v="414.375"/>
  </r>
  <r>
    <s v="Happy Way"/>
    <s v="Greens Powder Tropical"/>
    <s v="Tropical"/>
    <x v="3"/>
    <x v="0"/>
    <n v="200"/>
    <s v="https://www.amazon.com.au/Green-Envy-Greens-Tropical-Flavour/dp/B09H75XLX8?source=ps-sl-shoppingads-lpcontext&amp;ref_=fplfs&amp;psc=1&amp;smid=AY4Z0F894I8UQ"/>
    <n v="42.7"/>
    <n v="0.21350000000000002"/>
    <n v="213.50000000000003"/>
  </r>
  <r>
    <s v="deeto."/>
    <s v="WonderWild™ - Greens Powder"/>
    <s v="Refreshing lemon"/>
    <x v="7"/>
    <x v="0"/>
    <n v="150"/>
    <s v="https://www.deeto.com.au/products/wonderwild-resealable-pouch?variant=37556393214102"/>
    <n v="34.5"/>
    <n v="0.23"/>
    <n v="230"/>
  </r>
  <r>
    <s v="Veego"/>
    <s v="Veego Greens Peach Mango"/>
    <s v="Peach mango"/>
    <x v="3"/>
    <x v="0"/>
    <n v="300"/>
    <s v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/>
    <n v="59.95"/>
    <n v="0.19983333333333334"/>
    <n v="199.83333333333334"/>
  </r>
  <r>
    <s v="COLLAGEN"/>
    <s v="Super Beauty Greens"/>
    <s v="Strawberry kiwi, tropical punch, apple blackcurrant"/>
    <x v="6"/>
    <x v="0"/>
    <n v="308"/>
    <s v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/>
    <n v="65"/>
    <n v="0.21103896103896103"/>
    <n v="211.03896103896102"/>
  </r>
  <r>
    <s v="Life Botanics"/>
    <s v="Life Botanics Vitality Greens"/>
    <s v="N/A"/>
    <x v="2"/>
    <x v="1"/>
    <n v="300"/>
    <s v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/>
    <n v="15"/>
    <n v="0.05"/>
    <n v="50"/>
  </r>
  <r>
    <s v="Life Botanics"/>
    <s v="Life Botanics Vitality Greens"/>
    <s v="N/A"/>
    <x v="2"/>
    <x v="1"/>
    <n v="450"/>
    <s v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/>
    <n v="25"/>
    <n v="5.5555555555555552E-2"/>
    <n v="55.55555555555555"/>
  </r>
  <r>
    <s v="Bulk Nutrients"/>
    <s v="Green Fusion"/>
    <s v="Unflavored, flavoured"/>
    <x v="1"/>
    <x v="0"/>
    <n v="250"/>
    <s v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/>
    <n v="30"/>
    <n v="0.12"/>
    <n v="120"/>
  </r>
  <r>
    <s v="Kuli Kuli"/>
    <s v="Organic Alkalizing Super Greens Powder"/>
    <s v="N/A"/>
    <x v="2"/>
    <x v="1"/>
    <n v="170"/>
    <s v="https://au.iherb.com/pr/kuli-kuli-green-power-organic-alkalizing-super-greens-powder-6-oz-170-g/146597?gad_campaignid=1632803189&amp;gad_source=4&amp;gclid=Cj0KCQjwyIPDBhDBARIsAHJyyVgj9dHyKro8TfQTqSxgxPUXFI6pzdl0ktlcljFKfsiu3m8hcEhkc9waAujPEALw_wcB&amp;gclsrc=aw.ds"/>
    <n v="19.73"/>
    <n v="0.11605882352941177"/>
    <n v="116.05882352941177"/>
  </r>
  <r>
    <s v="X50 Lifestyle"/>
    <s v="Pure Organic Daily Greens"/>
    <s v="Cucumber &amp; lime, summer tropics"/>
    <x v="7"/>
    <x v="0"/>
    <n v="300"/>
    <s v="https://www.nutritionwarehouse.com.au/products/pure-organic-daily-greens-by-x50-lifestyle?variant=45525532836067"/>
    <n v="54.95"/>
    <n v="0.18316666666666667"/>
    <n v="183.16666666666669"/>
  </r>
  <r>
    <s v="Eden Healthfoods "/>
    <s v="Super Food Formula"/>
    <s v="N/A"/>
    <x v="2"/>
    <x v="1"/>
    <n v="150"/>
    <s v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/>
    <n v="44.95"/>
    <n v="0.29966666666666669"/>
    <n v="299.66666666666669"/>
  </r>
  <r>
    <s v="Alien Supps"/>
    <s v="Greens"/>
    <s v="Raspberry lemonade, chocolate malt, forbidden fruits"/>
    <x v="4"/>
    <x v="0"/>
    <n v="300"/>
    <s v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/>
    <n v="71.2"/>
    <n v="0.23733333333333334"/>
    <n v="237.33333333333334"/>
  </r>
  <r>
    <s v="Viable"/>
    <s v="Clean Greens Powder"/>
    <s v="Tropical"/>
    <x v="3"/>
    <x v="0"/>
    <n v="135"/>
    <s v="https://get.vitable.com.au/products/clean-greens?srsltid=AfmBOopZBlP8_PAJI2heEaki8dgqgFShuSq6W2VfnmwdxLy5tvDvxc29lH0"/>
    <n v="35"/>
    <n v="0.25925925925925924"/>
    <n v="259.25925925925924"/>
  </r>
  <r>
    <s v="Viable"/>
    <s v="Clean Greens Powder + Fibre"/>
    <s v="Tropical"/>
    <x v="3"/>
    <x v="0"/>
    <n v="135"/>
    <s v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/>
    <n v="37"/>
    <n v="0.27407407407407408"/>
    <n v="274.07407407407408"/>
  </r>
  <r>
    <s v="Nuzest"/>
    <s v="Good Green Vitality"/>
    <s v="N/A"/>
    <x v="2"/>
    <x v="1"/>
    <n v="300"/>
    <s v="https://www.nutritionwarehouse.com.au/products/good-green-vitality-by-nuzest?variant=42404049354979"/>
    <n v="78.95"/>
    <n v="0.26316666666666666"/>
    <n v="263.16666666666669"/>
  </r>
  <r>
    <s v="BRAW"/>
    <s v="Ultimate Greens"/>
    <s v="Natural"/>
    <x v="1"/>
    <x v="0"/>
    <n v="240"/>
    <s v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/>
    <n v="44.96"/>
    <n v="0.18733333333333332"/>
    <n v="187.33333333333331"/>
  </r>
  <r>
    <s v="Evolve Nutrition"/>
    <s v="Evolve Green Machine Super Greens Formula"/>
    <s v="Chocolate, mango, strawberry kiwi"/>
    <x v="4"/>
    <x v="0"/>
    <n v="390"/>
    <s v="https://www.australiansportsnutrition.com.au/products/evolve-green-machine-super-greens-formula?variant=51702643589487&amp;srsltid=AfmBOoqnJGU3rDBaSAR-cGxrfZb5TIckoJ2fstpQkgZmDEx6jxTIgiY8Kmw"/>
    <n v="69.95"/>
    <n v="0.17935897435897435"/>
    <n v="179.35897435897436"/>
  </r>
  <r>
    <s v="Women's Best"/>
    <s v="Super Greens &amp; Superfoods"/>
    <s v="Unflavored"/>
    <x v="1"/>
    <x v="0"/>
    <n v="240"/>
    <s v="https://au.womensbest.com/products/super-greens-superfoods?variant=46801167745365?utm_source%3Dshopping_organic&amp;utm_medium=google_organic_2021"/>
    <n v="34.99"/>
    <n v="0.14579166666666668"/>
    <n v="145.79166666666669"/>
  </r>
  <r>
    <s v="Ghost"/>
    <s v="Ghost Greens"/>
    <s v="Guava berry, pink lemonade, lime, iced tea lemonade, matcha latte, original, old school apple, acai bowl"/>
    <x v="6"/>
    <x v="0"/>
    <n v="330"/>
    <s v="https://www.amazon.com.au/Flavoured-Superfood-Dietary-Suppliment-Serving/dp/B0CKSRQM7H?source=ps-sl-shoppingads-lpcontext&amp;ref_=fplfs&amp;psc=1&amp;smid=AY4Z0F894I8UQ"/>
    <n v="64.95"/>
    <n v="0.19681818181818184"/>
    <n v="196.81818181818184"/>
  </r>
  <r>
    <s v="Organic Road"/>
    <s v="Amazing Grass Supergreens"/>
    <s v="N/A"/>
    <x v="2"/>
    <x v="1"/>
    <n v="400"/>
    <s v="https://www.glutenfreehub.com.au/products/organic-road-amazing-grass-supergreens"/>
    <n v="54.95"/>
    <n v="0.137375"/>
    <n v="137.375"/>
  </r>
  <r>
    <s v="BulletPoof"/>
    <s v="Greens-Daily Greens for Body&amp;Mind"/>
    <s v="N/A"/>
    <x v="2"/>
    <x v="1"/>
    <n v="237"/>
    <s v="https://shop.bulletproof.com/products/greens-powder-jar"/>
    <n v="34.96"/>
    <n v="0.14751054852320675"/>
    <n v="147.51054852320675"/>
  </r>
  <r>
    <s v="Grasses of Life"/>
    <s v="Super Greens Boost"/>
    <s v="N/A"/>
    <x v="2"/>
    <x v="1"/>
    <n v="200"/>
    <s v="https://grassesoflife.com.au/product/super-greens-boost-200g/?srsltid=AfmBOor7uv8ZqnF8fQ100GVnR2yuvJ3Iqxp-qkJ-gjnLtduTBamxXNszN2E"/>
    <n v="44.95"/>
    <n v="0.22475000000000001"/>
    <n v="224.75"/>
  </r>
  <r>
    <s v="Honest to Goodness"/>
    <s v="Organic SuperGreens Blend"/>
    <s v="N/A"/>
    <x v="2"/>
    <x v="1"/>
    <n v="200"/>
    <s v="https://www.goodness.com.au/organic-supergreens-blend-200g/?srsltid=AfmBOopbWOPvfL-PCtZibVXAFhWKzaPo-H0ddGUcZC0spR-O8pVv3lGZ5vg"/>
    <n v="25.95"/>
    <n v="0.12975"/>
    <n v="129.75"/>
  </r>
  <r>
    <s v="Biogenesis"/>
    <s v="Organic Super Greens Powder"/>
    <s v="N/A"/>
    <x v="2"/>
    <x v="1"/>
    <n v="200"/>
    <s v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/>
    <n v="29.95"/>
    <n v="0.14974999999999999"/>
    <n v="149.75"/>
  </r>
  <r>
    <s v="Just Blends"/>
    <s v="Supergreens Superfood Blend"/>
    <s v="N/A"/>
    <x v="2"/>
    <x v="1"/>
    <n v="200"/>
    <s v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/>
    <n v="42"/>
    <n v="0.21"/>
    <n v="210"/>
  </r>
  <r>
    <s v="Paradise Nutrients"/>
    <s v="Nature's Green Superfood"/>
    <s v="N/A"/>
    <x v="2"/>
    <x v="1"/>
    <n v="500"/>
    <s v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/>
    <n v="46.75"/>
    <n v="9.35E-2"/>
    <n v="93.5"/>
  </r>
  <r>
    <s v="Ora Health"/>
    <s v="Organic Greens Superpowder+"/>
    <s v="N/A"/>
    <x v="2"/>
    <x v="1"/>
    <n v="480"/>
    <s v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/>
    <n v="89.96"/>
    <n v="0.18741666666666665"/>
    <n v="187.41666666666666"/>
  </r>
  <r>
    <s v="Lifestream"/>
    <s v="Lifestream Greens Super Blend"/>
    <s v="N/A"/>
    <x v="2"/>
    <x v="1"/>
    <n v="150"/>
    <s v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/>
    <n v="44.95"/>
    <n v="0.29966666666666669"/>
    <n v="299.66666666666669"/>
  </r>
  <r>
    <s v="Bio Blends"/>
    <s v="Organic Daily Greens &amp; Reds"/>
    <s v="N/A"/>
    <x v="2"/>
    <x v="1"/>
    <n v="150"/>
    <s v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/>
    <n v="69.95"/>
    <n v="0.46633333333333338"/>
    <n v="466.33333333333337"/>
  </r>
  <r>
    <s v="NATURELO"/>
    <s v="Raw Greens Whole Food Powder"/>
    <s v="Mixed Berry, unsweetened"/>
    <x v="0"/>
    <x v="0"/>
    <n v="240"/>
    <s v="https://au.iherb.com/pr/naturelo-raw-greens-whole-food-powder-mixed-berry-8-5-oz-240-g/146201"/>
    <n v="68.25"/>
    <n v="0.28437499999999999"/>
    <n v="284.375"/>
  </r>
  <r>
    <s v="PlantEm essantials"/>
    <s v="NourishEm Greens Powder"/>
    <s v="N/A"/>
    <x v="2"/>
    <x v="1"/>
    <n v="210"/>
    <s v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/>
    <n v="57.95"/>
    <n v="0.27595238095238095"/>
    <n v="275.95238095238096"/>
  </r>
  <r>
    <s v="White Wolf"/>
    <s v="Super Greens"/>
    <s v="Strawberry mint, chocolate malt, lemon twist, mango pineapple, berry burst, tropical sunrise"/>
    <x v="4"/>
    <x v="0"/>
    <n v="300"/>
    <s v="https://www.elitesupps.com.au/products/super-greens-2?variant=41697466810502&amp;srsltid=AfmBOorwr9JiQpJDiVRgkgJ_J5aG5tULbAd13VIFJccxF3L3hqkKT-MW2MU"/>
    <n v="94.9"/>
    <n v="0.31633333333333336"/>
    <n v="316.33333333333337"/>
  </r>
  <r>
    <s v="OZiva"/>
    <s v="OZiva Superfood Greens &amp; Herbs"/>
    <s v="Superfood greens and herbs"/>
    <x v="1"/>
    <x v="0"/>
    <n v="250"/>
    <s v="https://www.silkrute.com.au/health-and-personal/diet-and-nutrition/supplement/oziva-superfood-greens-and-herbs-with-whole-food-250-gm/?srsltid=AfmBOooBPoDNINAlhCExCFgpJJLddbkLHDIQNksJkSCxdDILYb8xoKFwvOs"/>
    <n v="44.23"/>
    <n v="0.17691999999999999"/>
    <n v="176.92"/>
  </r>
  <r>
    <s v="vybey"/>
    <s v="Braincare Smart Greens"/>
    <s v="N/A"/>
    <x v="2"/>
    <x v="1"/>
    <n v="360"/>
    <s v="https://vybey.com.au/products/braincare-smart-greens?variant=43810248556597&amp;country=AU&amp;currency=AUD&amp;utm_source=google&amp;utm_medium=cpc&amp;utm_campaign=google_shopping&amp;srsltid=AfmBOoobNZ4rkWO5SDBqwOjNxeJuUMgroxdyz8E6d8rXEv3l0dQykRY0Eos"/>
    <n v="109.99"/>
    <n v="0.30552777777777779"/>
    <n v="305.52777777777777"/>
  </r>
  <r>
    <s v="at.health"/>
    <s v="Organic Super Greens"/>
    <s v="Organic super greens"/>
    <x v="7"/>
    <x v="0"/>
    <n v="200"/>
    <s v="https://www.athealthaustralia.com.au/products/organic-super-greens?variant=921336735&amp;utm_source=google&amp;utm_medium=cpc&amp;utm_campaign=Google+Shopping&amp;stkn=f39886eb5423&amp;srsltid=AfmBOoqfbQinkuupLVaTzNk21oGvb_louPdmzRdshRzMQ9edw0z7Vh7KhPo"/>
    <n v="37.5"/>
    <n v="0.1875"/>
    <n v="187.5"/>
  </r>
  <r>
    <s v="Amazing Grass"/>
    <s v="Organic SuperGreens Powder"/>
    <s v="N/A"/>
    <x v="2"/>
    <x v="1"/>
    <n v="150"/>
    <s v="https://au.iherb.com/pr/amazing-grass-organic-supergreens-powder-5-29-oz-150-g/80230?srsltid=AfmBOorFn4ZfjcLAfgsmSVVjKyg3pK3JGeDdxZ-C9excrYCLQJn9t6hDYXY"/>
    <n v="29.61"/>
    <n v="0.19739999999999999"/>
    <n v="197.4"/>
  </r>
  <r>
    <s v="Force Factor"/>
    <s v="Smarter Greens Daily Wellness Powder"/>
    <s v="N/A"/>
    <x v="2"/>
    <x v="1"/>
    <n v="288"/>
    <s v="https://www.muscleandstrength.com/store/smarter-greens-daily-wellness-powder.html?___store=au&amp;___shipping=AU&amp;srsltid=AfmBOoq87sMvQPwfNb_6IWDv7dtsC6HsAz9fYmYWieDzsaOzuuiFqBG8LIk"/>
    <n v="30.04"/>
    <n v="0.10430555555555555"/>
    <n v="104.30555555555556"/>
  </r>
  <r>
    <s v="Nutricost"/>
    <s v="Organic Super Greens"/>
    <s v="Unflavored, Orange Sunrise, Mixed Berry"/>
    <x v="6"/>
    <x v="0"/>
    <n v="103"/>
    <s v="https://au.iherb.com/pr/nutricost-organic-super-greens-unflavored-3-7-oz-103-g/143557?srsltid=AfmBOop3_yuEOugknEHnBPhXotJG9DaYwd1hGxJZTXlZgpSC9f1Z15R1QCM"/>
    <n v="27.49"/>
    <n v="0.26689320388349513"/>
    <n v="266.89320388349512"/>
  </r>
  <r>
    <s v="Bare Organics"/>
    <s v="Organic Marine Super Greens Powder"/>
    <s v="N/A"/>
    <x v="2"/>
    <x v="1"/>
    <n v="227"/>
    <s v="https://www.allstarhealth.com/en-au/de_p_ref/58285/gsau58285/Bare_Organics_Organic_Marine_Super_Greens_Powder.htm?utm_source=google&amp;utm_medium=GPS&amp;utm_campaign=58285&amp;srsltid=AfmBOooNNoTIWGnUe0jt50JwWgnExiZUS2ohaBOaTUyiS8yeLUcPSc08Hvc"/>
    <n v="28.88"/>
    <n v="0.12722466960352422"/>
    <n v="127.22466960352422"/>
  </r>
  <r>
    <s v="Green Nutritionals"/>
    <s v="Hawaiian Pacifica Spirulina"/>
    <s v="N/A"/>
    <x v="2"/>
    <x v="1"/>
    <n v="450"/>
    <s v="https://www.davidjonespharmacy.com.au/microrganics-green-nutritionals-hawaiian-pacifica~27082?srsltid=AfmBOorvnFq_QgaMv7XLdhXqd6kF3VvSGW2jtnp8e3loy3TF7YAewWV-3DU"/>
    <n v="79.900000000000006"/>
    <n v="0.17755555555555558"/>
    <n v="177.55555555555557"/>
  </r>
  <r>
    <s v="Green Nutritionals"/>
    <s v="Hawaiian Pacifica Spirulina"/>
    <s v="N/A"/>
    <x v="2"/>
    <x v="1"/>
    <n v="100"/>
    <s v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/>
    <n v="32.65"/>
    <n v="0.32650000000000001"/>
    <n v="326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CD02AA-9721-CE4E-A44C-E4209EF48E1E}" name="PivotTable" cacheId="1139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8">
  <location ref="Q1:R9" firstHeaderRow="1" firstDataRow="1" firstDataCol="1"/>
  <pivotFields count="9">
    <pivotField showAll="0">
      <items count="65">
        <item x="37"/>
        <item x="59"/>
        <item x="7"/>
        <item x="58"/>
        <item x="62"/>
        <item x="52"/>
        <item x="26"/>
        <item x="40"/>
        <item x="8"/>
        <item x="33"/>
        <item x="45"/>
        <item x="32"/>
        <item x="30"/>
        <item x="36"/>
        <item x="17"/>
        <item x="20"/>
        <item x="41"/>
        <item x="60"/>
        <item x="27"/>
        <item x="19"/>
        <item x="25"/>
        <item x="43"/>
        <item x="46"/>
        <item x="63"/>
        <item x="15"/>
        <item x="29"/>
        <item x="6"/>
        <item x="47"/>
        <item x="28"/>
        <item x="13"/>
        <item x="48"/>
        <item x="34"/>
        <item x="3"/>
        <item x="51"/>
        <item x="22"/>
        <item x="4"/>
        <item x="2"/>
        <item x="24"/>
        <item x="14"/>
        <item x="9"/>
        <item x="0"/>
        <item x="53"/>
        <item x="1"/>
        <item x="61"/>
        <item x="39"/>
        <item x="50"/>
        <item x="44"/>
        <item x="56"/>
        <item x="49"/>
        <item x="54"/>
        <item x="11"/>
        <item x="23"/>
        <item x="18"/>
        <item x="5"/>
        <item x="16"/>
        <item x="12"/>
        <item x="21"/>
        <item x="31"/>
        <item x="38"/>
        <item x="10"/>
        <item x="57"/>
        <item x="55"/>
        <item x="42"/>
        <item x="35"/>
        <item t="default"/>
      </items>
    </pivotField>
    <pivotField showAll="0"/>
    <pivotField showAll="0">
      <items count="37">
        <item x="20"/>
        <item x="18"/>
        <item x="16"/>
        <item x="28"/>
        <item x="25"/>
        <item x="13"/>
        <item x="15"/>
        <item x="12"/>
        <item x="30"/>
        <item x="6"/>
        <item x="31"/>
        <item x="3"/>
        <item x="27"/>
        <item x="14"/>
        <item x="34"/>
        <item x="1"/>
        <item x="7"/>
        <item x="22"/>
        <item x="10"/>
        <item x="11"/>
        <item x="19"/>
        <item x="4"/>
        <item x="26"/>
        <item x="21"/>
        <item x="23"/>
        <item x="32"/>
        <item x="33"/>
        <item x="5"/>
        <item x="17"/>
        <item x="8"/>
        <item x="9"/>
        <item x="29"/>
        <item x="24"/>
        <item x="35"/>
        <item x="0"/>
        <item x="2"/>
        <item t="default"/>
      </items>
    </pivotField>
    <pivotField name="Flavor Category" axis="axisRow" dataField="1" showAll="0" sortType="ascending">
      <items count="9">
        <item x="5"/>
        <item x="0"/>
        <item x="4"/>
        <item x="7"/>
        <item x="6"/>
        <item h="1" x="2"/>
        <item x="1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>
      <items count="88">
        <item x="81"/>
        <item x="54"/>
        <item x="75"/>
        <item x="83"/>
        <item x="63"/>
        <item x="76"/>
        <item x="56"/>
        <item x="58"/>
        <item x="67"/>
        <item x="46"/>
        <item x="49"/>
        <item x="25"/>
        <item x="70"/>
        <item x="51"/>
        <item x="35"/>
        <item x="9"/>
        <item x="6"/>
        <item x="4"/>
        <item x="5"/>
        <item x="7"/>
        <item x="8"/>
        <item x="72"/>
        <item x="71"/>
        <item x="22"/>
        <item x="66"/>
        <item x="10"/>
        <item x="21"/>
        <item x="28"/>
        <item x="86"/>
        <item x="59"/>
        <item x="79"/>
        <item x="84"/>
        <item x="33"/>
        <item x="32"/>
        <item x="64"/>
        <item x="47"/>
        <item x="40"/>
        <item x="39"/>
        <item x="41"/>
        <item x="0"/>
        <item x="17"/>
        <item x="80"/>
        <item x="62"/>
        <item x="12"/>
        <item x="2"/>
        <item x="74"/>
        <item x="53"/>
        <item x="43"/>
        <item x="20"/>
        <item x="1"/>
        <item x="16"/>
        <item x="18"/>
        <item x="52"/>
        <item x="13"/>
        <item x="11"/>
        <item x="15"/>
        <item x="23"/>
        <item x="85"/>
        <item x="48"/>
        <item x="77"/>
        <item x="73"/>
        <item x="37"/>
        <item x="44"/>
        <item x="45"/>
        <item x="65"/>
        <item x="68"/>
        <item x="24"/>
        <item x="27"/>
        <item x="69"/>
        <item x="82"/>
        <item x="19"/>
        <item x="26"/>
        <item x="60"/>
        <item x="31"/>
        <item x="38"/>
        <item x="36"/>
        <item x="55"/>
        <item x="29"/>
        <item x="78"/>
        <item x="42"/>
        <item x="57"/>
        <item x="61"/>
        <item x="30"/>
        <item x="50"/>
        <item x="34"/>
        <item x="3"/>
        <item x="14"/>
        <item t="default"/>
      </items>
    </pivotField>
    <pivotField numFmtId="164" showAll="0"/>
    <pivotField numFmtId="2" showAll="0"/>
    <pivotField numFmtId="164" showAll="0"/>
  </pivotFields>
  <rowFields count="1">
    <field x="3"/>
  </rowFields>
  <rowItems count="8">
    <i>
      <x/>
    </i>
    <i>
      <x v="3"/>
    </i>
    <i>
      <x v="2"/>
    </i>
    <i>
      <x v="4"/>
    </i>
    <i>
      <x v="1"/>
    </i>
    <i>
      <x v="6"/>
    </i>
    <i>
      <x v="7"/>
    </i>
    <i t="grand">
      <x/>
    </i>
  </rowItems>
  <colItems count="1">
    <i/>
  </colItems>
  <dataFields count="1">
    <dataField name="Count of Non-N/A Flavor Category" fld="3" subtotal="count" baseField="0" baseItem="0"/>
  </dataFields>
  <formats count="6">
    <format dxfId="51">
      <pivotArea type="all" dataOnly="0" outline="0" fieldPosition="0"/>
    </format>
    <format dxfId="52">
      <pivotArea outline="0" collapsedLevelsAreSubtotals="1" fieldPosition="0"/>
    </format>
    <format dxfId="53">
      <pivotArea field="3" type="button" dataOnly="0" labelOnly="1" outline="0" axis="axisRow" fieldPosition="0"/>
    </format>
    <format dxfId="54">
      <pivotArea dataOnly="0" labelOnly="1" fieldPosition="0">
        <references count="1">
          <reference field="3" count="0"/>
        </references>
      </pivotArea>
    </format>
    <format dxfId="55">
      <pivotArea dataOnly="0" labelOnly="1" grandRow="1" outline="0" fieldPosition="0"/>
    </format>
    <format dxfId="56">
      <pivotArea dataOnly="0" labelOnly="1" outline="0" axis="axisValues" fieldPosition="0"/>
    </format>
  </formats>
  <chartFormats count="8">
    <chartFormat chart="15" format="13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133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5" format="134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5" format="135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15" format="136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5" format="137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5" format="138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5" format="139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BCC140-BF5A-5B48-A34D-BEE4FF4714DC}" name="PivotTable7" cacheId="1139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M3:N6" firstHeaderRow="1" firstDataRow="1" firstDataCol="1"/>
  <pivotFields count="10">
    <pivotField showAll="0"/>
    <pivotField showAll="0"/>
    <pivotField showAll="0"/>
    <pivotField showAll="0">
      <items count="9">
        <item x="5"/>
        <item x="0"/>
        <item x="4"/>
        <item x="7"/>
        <item x="6"/>
        <item x="2"/>
        <item x="1"/>
        <item x="3"/>
        <item t="default"/>
      </items>
    </pivotField>
    <pivotField axis="axisRow" dataField="1" showAll="0">
      <items count="3">
        <item x="1"/>
        <item x="0"/>
        <item t="default"/>
      </items>
    </pivotField>
    <pivotField showAll="0"/>
    <pivotField showAll="0"/>
    <pivotField numFmtId="164" showAll="0"/>
    <pivotField numFmtId="2" showAll="0"/>
    <pivotField numFmtId="164" showAll="0"/>
  </pivotFields>
  <rowFields count="1">
    <field x="4"/>
  </rowFields>
  <rowItems count="3">
    <i>
      <x/>
    </i>
    <i>
      <x v="1"/>
    </i>
    <i t="grand">
      <x/>
    </i>
  </rowItems>
  <colItems count="1">
    <i/>
  </colItems>
  <dataFields count="1">
    <dataField name="Count of N/A or Non N/A Flavour Category" fld="4" subtotal="count" baseField="0" baseItem="0"/>
  </dataFields>
  <formats count="6">
    <format dxfId="45">
      <pivotArea type="all" dataOnly="0" outline="0" fieldPosition="0"/>
    </format>
    <format dxfId="46">
      <pivotArea outline="0" collapsedLevelsAreSubtotals="1" fieldPosition="0"/>
    </format>
    <format dxfId="47">
      <pivotArea field="4" type="button" dataOnly="0" labelOnly="1" outline="0" axis="axisRow" fieldPosition="0"/>
    </format>
    <format dxfId="48">
      <pivotArea dataOnly="0" labelOnly="1" fieldPosition="0">
        <references count="1">
          <reference field="4" count="0"/>
        </references>
      </pivotArea>
    </format>
    <format dxfId="49">
      <pivotArea dataOnly="0" labelOnly="1" grandRow="1" outline="0" fieldPosition="0"/>
    </format>
    <format dxfId="5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182A5D-4BA7-BB48-B28D-870919E323C7}" name="PivotTable" cacheId="1139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5">
  <location ref="L2:M67" firstHeaderRow="1" firstDataRow="1" firstDataCol="1"/>
  <pivotFields count="9">
    <pivotField axis="axisRow" dataField="1" showAll="0" sortType="descending">
      <items count="65">
        <item x="37"/>
        <item x="59"/>
        <item x="7"/>
        <item x="58"/>
        <item x="62"/>
        <item x="52"/>
        <item x="26"/>
        <item x="40"/>
        <item x="8"/>
        <item x="33"/>
        <item x="45"/>
        <item x="32"/>
        <item x="30"/>
        <item x="36"/>
        <item x="17"/>
        <item x="20"/>
        <item x="41"/>
        <item x="60"/>
        <item x="27"/>
        <item x="19"/>
        <item x="25"/>
        <item x="43"/>
        <item x="46"/>
        <item x="63"/>
        <item x="15"/>
        <item x="29"/>
        <item x="6"/>
        <item x="47"/>
        <item x="28"/>
        <item x="13"/>
        <item x="48"/>
        <item x="34"/>
        <item x="3"/>
        <item x="51"/>
        <item x="22"/>
        <item x="4"/>
        <item x="2"/>
        <item x="24"/>
        <item x="14"/>
        <item x="9"/>
        <item x="0"/>
        <item x="53"/>
        <item x="1"/>
        <item x="61"/>
        <item x="39"/>
        <item x="50"/>
        <item x="44"/>
        <item x="56"/>
        <item x="49"/>
        <item x="54"/>
        <item x="11"/>
        <item x="23"/>
        <item x="18"/>
        <item x="5"/>
        <item x="16"/>
        <item x="12"/>
        <item x="21"/>
        <item x="31"/>
        <item x="38"/>
        <item x="10"/>
        <item x="57"/>
        <item x="55"/>
        <item x="42"/>
        <item x="3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>
      <items count="37">
        <item x="20"/>
        <item x="18"/>
        <item x="16"/>
        <item x="28"/>
        <item x="25"/>
        <item x="13"/>
        <item x="15"/>
        <item x="12"/>
        <item x="30"/>
        <item x="6"/>
        <item x="31"/>
        <item x="3"/>
        <item x="27"/>
        <item x="14"/>
        <item x="34"/>
        <item x="1"/>
        <item x="7"/>
        <item x="22"/>
        <item x="10"/>
        <item x="11"/>
        <item x="19"/>
        <item x="4"/>
        <item x="26"/>
        <item x="21"/>
        <item x="23"/>
        <item x="32"/>
        <item x="33"/>
        <item x="5"/>
        <item x="17"/>
        <item x="8"/>
        <item x="9"/>
        <item x="29"/>
        <item x="24"/>
        <item x="35"/>
        <item x="0"/>
        <item x="2"/>
        <item t="default"/>
      </items>
    </pivotField>
    <pivotField name="Flavor Category" showAll="0">
      <items count="9">
        <item x="5"/>
        <item x="0"/>
        <item x="4"/>
        <item x="7"/>
        <item x="6"/>
        <item x="2"/>
        <item x="1"/>
        <item x="3"/>
        <item t="default"/>
      </items>
    </pivotField>
    <pivotField showAll="0"/>
    <pivotField showAll="0">
      <items count="88">
        <item x="81"/>
        <item x="54"/>
        <item x="75"/>
        <item x="83"/>
        <item x="63"/>
        <item x="76"/>
        <item x="56"/>
        <item x="58"/>
        <item x="67"/>
        <item x="46"/>
        <item x="49"/>
        <item x="25"/>
        <item x="70"/>
        <item x="51"/>
        <item x="35"/>
        <item x="9"/>
        <item x="6"/>
        <item x="4"/>
        <item x="5"/>
        <item x="7"/>
        <item x="8"/>
        <item x="72"/>
        <item x="71"/>
        <item x="22"/>
        <item x="66"/>
        <item x="10"/>
        <item x="21"/>
        <item x="28"/>
        <item x="86"/>
        <item x="59"/>
        <item x="79"/>
        <item x="84"/>
        <item x="33"/>
        <item x="32"/>
        <item x="64"/>
        <item x="47"/>
        <item x="40"/>
        <item x="39"/>
        <item x="41"/>
        <item x="0"/>
        <item x="17"/>
        <item x="80"/>
        <item x="62"/>
        <item x="12"/>
        <item x="2"/>
        <item x="74"/>
        <item x="53"/>
        <item x="43"/>
        <item x="20"/>
        <item x="1"/>
        <item x="16"/>
        <item x="18"/>
        <item x="52"/>
        <item x="13"/>
        <item x="11"/>
        <item x="15"/>
        <item x="23"/>
        <item x="85"/>
        <item x="48"/>
        <item x="77"/>
        <item x="73"/>
        <item x="37"/>
        <item x="44"/>
        <item x="45"/>
        <item x="65"/>
        <item x="68"/>
        <item x="24"/>
        <item x="27"/>
        <item x="69"/>
        <item x="82"/>
        <item x="19"/>
        <item x="26"/>
        <item x="60"/>
        <item x="31"/>
        <item x="38"/>
        <item x="36"/>
        <item x="55"/>
        <item x="29"/>
        <item x="78"/>
        <item x="42"/>
        <item x="57"/>
        <item x="61"/>
        <item x="30"/>
        <item x="50"/>
        <item x="34"/>
        <item x="3"/>
        <item x="14"/>
        <item t="default"/>
      </items>
    </pivotField>
    <pivotField numFmtId="164" showAll="0"/>
    <pivotField numFmtId="2" showAll="0"/>
    <pivotField numFmtId="164" showAll="0"/>
  </pivotFields>
  <rowFields count="1">
    <field x="0"/>
  </rowFields>
  <rowItems count="65">
    <i>
      <x v="42"/>
    </i>
    <i>
      <x v="36"/>
    </i>
    <i>
      <x v="32"/>
    </i>
    <i>
      <x v="37"/>
    </i>
    <i>
      <x v="51"/>
    </i>
    <i>
      <x v="40"/>
    </i>
    <i>
      <x v="18"/>
    </i>
    <i>
      <x v="15"/>
    </i>
    <i>
      <x v="6"/>
    </i>
    <i>
      <x v="23"/>
    </i>
    <i>
      <x v="55"/>
    </i>
    <i>
      <x v="59"/>
    </i>
    <i>
      <x v="58"/>
    </i>
    <i>
      <x v="44"/>
    </i>
    <i>
      <x v="7"/>
    </i>
    <i>
      <x v="52"/>
    </i>
    <i>
      <x v="14"/>
    </i>
    <i>
      <x v="9"/>
    </i>
    <i>
      <x v="2"/>
    </i>
    <i>
      <x v="48"/>
    </i>
    <i>
      <x v="16"/>
    </i>
    <i>
      <x v="56"/>
    </i>
    <i>
      <x v="17"/>
    </i>
    <i>
      <x v="38"/>
    </i>
    <i>
      <x v="3"/>
    </i>
    <i>
      <x v="10"/>
    </i>
    <i>
      <x v="19"/>
    </i>
    <i>
      <x v="46"/>
    </i>
    <i>
      <x v="20"/>
    </i>
    <i>
      <x v="50"/>
    </i>
    <i>
      <x v="21"/>
    </i>
    <i>
      <x v="54"/>
    </i>
    <i>
      <x v="22"/>
    </i>
    <i>
      <x v="35"/>
    </i>
    <i>
      <x v="4"/>
    </i>
    <i>
      <x v="8"/>
    </i>
    <i>
      <x v="24"/>
    </i>
    <i>
      <x v="39"/>
    </i>
    <i>
      <x v="25"/>
    </i>
    <i>
      <x v="41"/>
    </i>
    <i>
      <x v="26"/>
    </i>
    <i>
      <x v="43"/>
    </i>
    <i>
      <x v="27"/>
    </i>
    <i>
      <x v="45"/>
    </i>
    <i>
      <x v="57"/>
    </i>
    <i>
      <x v="47"/>
    </i>
    <i>
      <x v="5"/>
    </i>
    <i>
      <x v="49"/>
    </i>
    <i>
      <x v="61"/>
    </i>
    <i>
      <x v="11"/>
    </i>
    <i>
      <x v="63"/>
    </i>
    <i>
      <x v="53"/>
    </i>
    <i>
      <x v="1"/>
    </i>
    <i>
      <x v="12"/>
    </i>
    <i>
      <x v="33"/>
    </i>
    <i>
      <x v="13"/>
    </i>
    <i>
      <x v="34"/>
    </i>
    <i>
      <x v="28"/>
    </i>
    <i>
      <x v="60"/>
    </i>
    <i>
      <x v="29"/>
    </i>
    <i>
      <x v="62"/>
    </i>
    <i>
      <x v="30"/>
    </i>
    <i>
      <x/>
    </i>
    <i>
      <x v="31"/>
    </i>
    <i t="grand">
      <x/>
    </i>
  </rowItems>
  <colItems count="1">
    <i/>
  </colItems>
  <dataFields count="1">
    <dataField name="Count of Brand" fld="0" subtotal="count" baseField="0" baseItem="0"/>
  </dataFields>
  <formats count="7">
    <format dxfId="38">
      <pivotArea type="all" dataOnly="0" outline="0" fieldPosition="0"/>
    </format>
    <format dxfId="39">
      <pivotArea outline="0" collapsedLevelsAreSubtotals="1" fieldPosition="0"/>
    </format>
    <format dxfId="40">
      <pivotArea field="0" type="button" dataOnly="0" labelOnly="1" outline="0" axis="axisRow" fieldPosition="0"/>
    </format>
    <format dxfId="41">
      <pivotArea dataOnly="0" labelOnly="1" fieldPosition="0">
        <references count="1">
          <reference field="0" count="50"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4"/>
            <x v="55"/>
            <x v="56"/>
            <x v="57"/>
            <x v="58"/>
            <x v="59"/>
            <x v="61"/>
          </reference>
        </references>
      </pivotArea>
    </format>
    <format dxfId="42">
      <pivotArea dataOnly="0" labelOnly="1" fieldPosition="0">
        <references count="1">
          <reference field="0" count="14">
            <x v="0"/>
            <x v="1"/>
            <x v="12"/>
            <x v="13"/>
            <x v="28"/>
            <x v="29"/>
            <x v="30"/>
            <x v="31"/>
            <x v="33"/>
            <x v="34"/>
            <x v="53"/>
            <x v="60"/>
            <x v="62"/>
            <x v="63"/>
          </reference>
        </references>
      </pivotArea>
    </format>
    <format dxfId="43">
      <pivotArea dataOnly="0" labelOnly="1" grandRow="1" outline="0" fieldPosition="0"/>
    </format>
    <format dxfId="44">
      <pivotArea dataOnly="0" labelOnly="1" outline="0" axis="axisValues" fieldPosition="0"/>
    </format>
  </formats>
  <chartFormats count="130">
    <chartFormat chart="3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6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68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15" format="69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15" format="70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15" format="7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15" format="72">
      <pivotArea type="data" outline="0" fieldPosition="0">
        <references count="2">
          <reference field="4294967294" count="1" selected="0">
            <x v="0"/>
          </reference>
          <reference field="0" count="1" selected="0">
            <x v="51"/>
          </reference>
        </references>
      </pivotArea>
    </chartFormat>
    <chartFormat chart="15" format="73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15" format="74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15" format="75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15" format="76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5" format="77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15" format="78">
      <pivotArea type="data" outline="0" fieldPosition="0">
        <references count="2">
          <reference field="4294967294" count="1" selected="0">
            <x v="0"/>
          </reference>
          <reference field="0" count="1" selected="0">
            <x v="55"/>
          </reference>
        </references>
      </pivotArea>
    </chartFormat>
    <chartFormat chart="15" format="79">
      <pivotArea type="data" outline="0" fieldPosition="0">
        <references count="2">
          <reference field="4294967294" count="1" selected="0">
            <x v="0"/>
          </reference>
          <reference field="0" count="1" selected="0">
            <x v="59"/>
          </reference>
        </references>
      </pivotArea>
    </chartFormat>
    <chartFormat chart="15" format="80">
      <pivotArea type="data" outline="0" fieldPosition="0">
        <references count="2">
          <reference field="4294967294" count="1" selected="0">
            <x v="0"/>
          </reference>
          <reference field="0" count="1" selected="0">
            <x v="58"/>
          </reference>
        </references>
      </pivotArea>
    </chartFormat>
    <chartFormat chart="15" format="8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15" format="82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5" format="83">
      <pivotArea type="data" outline="0" fieldPosition="0">
        <references count="2">
          <reference field="4294967294" count="1" selected="0">
            <x v="0"/>
          </reference>
          <reference field="0" count="1" selected="0">
            <x v="52"/>
          </reference>
        </references>
      </pivotArea>
    </chartFormat>
    <chartFormat chart="15" format="84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5" format="8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5" format="86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5" format="87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15" format="88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5" format="89">
      <pivotArea type="data" outline="0" fieldPosition="0">
        <references count="2">
          <reference field="4294967294" count="1" selected="0">
            <x v="0"/>
          </reference>
          <reference field="0" count="1" selected="0">
            <x v="56"/>
          </reference>
        </references>
      </pivotArea>
    </chartFormat>
    <chartFormat chart="15" format="90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15" format="9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15" format="92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5" format="93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5" format="94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15" format="95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15" format="96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15" format="97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15" format="98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15" format="99">
      <pivotArea type="data" outline="0" fieldPosition="0">
        <references count="2">
          <reference field="4294967294" count="1" selected="0">
            <x v="0"/>
          </reference>
          <reference field="0" count="1" selected="0">
            <x v="54"/>
          </reference>
        </references>
      </pivotArea>
    </chartFormat>
    <chartFormat chart="15" format="100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15" format="10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15" format="102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5" format="103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5" format="104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15" format="105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15" format="106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15" format="107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15" format="108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15" format="109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15" format="110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15" format="11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15" format="112">
      <pivotArea type="data" outline="0" fieldPosition="0">
        <references count="2">
          <reference field="4294967294" count="1" selected="0">
            <x v="0"/>
          </reference>
          <reference field="0" count="1" selected="0">
            <x v="57"/>
          </reference>
        </references>
      </pivotArea>
    </chartFormat>
    <chartFormat chart="15" format="113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15" format="114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5" format="1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15" format="116">
      <pivotArea type="data" outline="0" fieldPosition="0">
        <references count="2">
          <reference field="4294967294" count="1" selected="0">
            <x v="0"/>
          </reference>
          <reference field="0" count="1" selected="0">
            <x v="61"/>
          </reference>
        </references>
      </pivotArea>
    </chartFormat>
    <chartFormat chart="15" format="117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5" format="118">
      <pivotArea type="data" outline="0" fieldPosition="0">
        <references count="2">
          <reference field="4294967294" count="1" selected="0">
            <x v="0"/>
          </reference>
          <reference field="0" count="1" selected="0">
            <x v="63"/>
          </reference>
        </references>
      </pivotArea>
    </chartFormat>
    <chartFormat chart="15" format="119">
      <pivotArea type="data" outline="0" fieldPosition="0">
        <references count="2">
          <reference field="4294967294" count="1" selected="0">
            <x v="0"/>
          </reference>
          <reference field="0" count="1" selected="0">
            <x v="53"/>
          </reference>
        </references>
      </pivotArea>
    </chartFormat>
    <chartFormat chart="15" format="120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5" format="12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5" format="122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15" format="12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5" format="124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15" format="125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15" format="126">
      <pivotArea type="data" outline="0" fieldPosition="0">
        <references count="2">
          <reference field="4294967294" count="1" selected="0">
            <x v="0"/>
          </reference>
          <reference field="0" count="1" selected="0">
            <x v="60"/>
          </reference>
        </references>
      </pivotArea>
    </chartFormat>
    <chartFormat chart="15" format="127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15" format="128">
      <pivotArea type="data" outline="0" fieldPosition="0">
        <references count="2">
          <reference field="4294967294" count="1" selected="0">
            <x v="0"/>
          </reference>
          <reference field="0" count="1" selected="0">
            <x v="62"/>
          </reference>
        </references>
      </pivotArea>
    </chartFormat>
    <chartFormat chart="15" format="129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15" format="130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5" format="13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3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3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3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1"/>
          </reference>
        </references>
      </pivotArea>
    </chartFormat>
    <chartFormat chart="3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3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3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3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3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55"/>
          </reference>
        </references>
      </pivotArea>
    </chartFormat>
    <chartFormat chart="3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59"/>
          </reference>
        </references>
      </pivotArea>
    </chartFormat>
    <chartFormat chart="3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58"/>
          </reference>
        </references>
      </pivotArea>
    </chartFormat>
    <chartFormat chart="3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3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3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2"/>
          </reference>
        </references>
      </pivotArea>
    </chartFormat>
    <chartFormat chart="3" format="18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3" format="19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3" format="20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3" format="2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3" format="2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3" format="23">
      <pivotArea type="data" outline="0" fieldPosition="0">
        <references count="2">
          <reference field="4294967294" count="1" selected="0">
            <x v="0"/>
          </reference>
          <reference field="0" count="1" selected="0">
            <x v="56"/>
          </reference>
        </references>
      </pivotArea>
    </chartFormat>
    <chartFormat chart="3" format="24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3" format="25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3" format="2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3" format="2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3" format="28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3" format="29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3" format="30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3" format="3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3" format="32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3" format="33">
      <pivotArea type="data" outline="0" fieldPosition="0">
        <references count="2">
          <reference field="4294967294" count="1" selected="0">
            <x v="0"/>
          </reference>
          <reference field="0" count="1" selected="0">
            <x v="54"/>
          </reference>
        </references>
      </pivotArea>
    </chartFormat>
    <chartFormat chart="3" format="34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3" format="35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3" format="36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3" format="37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3" format="38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3" format="39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3" format="40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3" format="4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3" format="42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3" format="43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3" format="44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3" format="45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3" format="46">
      <pivotArea type="data" outline="0" fieldPosition="0">
        <references count="2">
          <reference field="4294967294" count="1" selected="0">
            <x v="0"/>
          </reference>
          <reference field="0" count="1" selected="0">
            <x v="57"/>
          </reference>
        </references>
      </pivotArea>
    </chartFormat>
    <chartFormat chart="3" format="47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3" format="48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3" format="49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3" format="50">
      <pivotArea type="data" outline="0" fieldPosition="0">
        <references count="2">
          <reference field="4294967294" count="1" selected="0">
            <x v="0"/>
          </reference>
          <reference field="0" count="1" selected="0">
            <x v="61"/>
          </reference>
        </references>
      </pivotArea>
    </chartFormat>
    <chartFormat chart="3" format="5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52">
      <pivotArea type="data" outline="0" fieldPosition="0">
        <references count="2">
          <reference field="4294967294" count="1" selected="0">
            <x v="0"/>
          </reference>
          <reference field="0" count="1" selected="0">
            <x v="63"/>
          </reference>
        </references>
      </pivotArea>
    </chartFormat>
    <chartFormat chart="3" format="53">
      <pivotArea type="data" outline="0" fieldPosition="0">
        <references count="2">
          <reference field="4294967294" count="1" selected="0">
            <x v="0"/>
          </reference>
          <reference field="0" count="1" selected="0">
            <x v="53"/>
          </reference>
        </references>
      </pivotArea>
    </chartFormat>
    <chartFormat chart="3" format="54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3" format="55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3" format="56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3" format="57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3" format="58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3" format="59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3" format="60">
      <pivotArea type="data" outline="0" fieldPosition="0">
        <references count="2">
          <reference field="4294967294" count="1" selected="0">
            <x v="0"/>
          </reference>
          <reference field="0" count="1" selected="0">
            <x v="60"/>
          </reference>
        </references>
      </pivotArea>
    </chartFormat>
    <chartFormat chart="3" format="6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3" format="62">
      <pivotArea type="data" outline="0" fieldPosition="0">
        <references count="2">
          <reference field="4294967294" count="1" selected="0">
            <x v="0"/>
          </reference>
          <reference field="0" count="1" selected="0">
            <x v="62"/>
          </reference>
        </references>
      </pivotArea>
    </chartFormat>
    <chartFormat chart="3" format="63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3" format="64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3" format="65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AEA4F2-7EB8-E146-A6C0-350292FCEFC7}" name="PivotTable4" cacheId="1139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8">
  <location ref="L1:N8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numFmtId="164" showAll="0"/>
    <pivotField numFmtId="2" showAll="0"/>
    <pivotField dataField="1" numFmtId="164" showAll="0"/>
    <pivotField axis="axisRow" dataField="1" showAll="0">
      <items count="7">
        <item x="3"/>
        <item x="0"/>
        <item x="1"/>
        <item x="2"/>
        <item x="4"/>
        <item x="5"/>
        <item t="default"/>
      </items>
    </pivotField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Price Band" fld="9" subtotal="count" baseField="0" baseItem="0"/>
    <dataField name="Average of $AUD/kg" fld="8" subtotal="average" baseField="0" baseItem="0" numFmtId="164"/>
  </dataFields>
  <chartFormats count="2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BEADC15-D150-6C4B-AC08-51FEC44C940C}" name="Table46" displayName="Table46" ref="A1:J88" totalsRowShown="0" headerRowDxfId="37" headerRowBorderDxfId="35" tableBorderDxfId="36">
  <autoFilter ref="A1:J88" xr:uid="{D414C52F-D591-874A-BB82-767FF44A0050}"/>
  <tableColumns count="10">
    <tableColumn id="1" xr3:uid="{4B1DB0AF-2DEC-8D46-894D-BBF7DA9C47F5}" name="Brand" dataDxfId="34"/>
    <tableColumn id="2" xr3:uid="{C57E2BCF-959D-5641-8616-46C44C287ED6}" name="Product Name" dataDxfId="33"/>
    <tableColumn id="3" xr3:uid="{EB4A5296-383F-C04C-B8C7-0447348EC345}" name="Flavor" dataDxfId="32"/>
    <tableColumn id="4" xr3:uid="{B6B626C1-81EB-014B-8787-01FBA8808828}" name="Flavor Category" dataDxfId="31"/>
    <tableColumn id="11" xr3:uid="{D2264FEA-0565-8F49-A047-007DE345B40D}" name="N/A or Non N/A Flavour Category" dataDxfId="30">
      <calculatedColumnFormula>IF(Table46[[#This Row],[Flavor Category]]="N/A","N/A","Non-N/A")</calculatedColumnFormula>
    </tableColumn>
    <tableColumn id="5" xr3:uid="{6AEC3D1C-BD21-E14E-9B60-9B85CCD3C6AD}" name="Size(g)" dataDxfId="29"/>
    <tableColumn id="6" xr3:uid="{F8C4933D-81F0-CF45-8D3E-1B45D51A1A22}" name="Seller 1(URL)" dataDxfId="28" dataCellStyle="Hyperlink"/>
    <tableColumn id="7" xr3:uid="{BA9ECAC0-939F-1146-A697-6A2576C9477A}" name="Price($AUD)" dataDxfId="27" dataCellStyle="Currency"/>
    <tableColumn id="8" xr3:uid="{374C02FD-7F65-CD4C-9010-31CE619C8729}" name="$AUD/g" dataDxfId="26">
      <calculatedColumnFormula>H2/F2</calculatedColumnFormula>
    </tableColumn>
    <tableColumn id="9" xr3:uid="{D7B44078-032D-114F-A67F-E4D9A2E4C43E}" name="$AUD/kg" dataDxfId="25" dataCellStyle="Currency">
      <calculatedColumnFormula>I2*1000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414C52F-D591-874A-BB82-767FF44A0050}" name="Table4" displayName="Table4" ref="A1:I88" totalsRowShown="0" headerRowDxfId="24" headerRowBorderDxfId="22" tableBorderDxfId="23">
  <autoFilter ref="A1:I88" xr:uid="{D414C52F-D591-874A-BB82-767FF44A0050}"/>
  <tableColumns count="9">
    <tableColumn id="1" xr3:uid="{5113B657-8BCB-9848-8D4C-7EB6C85C0B9F}" name="Brand" dataDxfId="21"/>
    <tableColumn id="2" xr3:uid="{BE0AFC40-D503-3F49-83C4-C35509D1047B}" name="Product Name" dataDxfId="20"/>
    <tableColumn id="3" xr3:uid="{BFD6F888-B750-2F46-9DB4-BE7E25B57A29}" name="Flavor" dataDxfId="19"/>
    <tableColumn id="4" xr3:uid="{56433A6B-E3BF-0C46-A731-F3FF8FAC8730}" name="Flavor Category" dataDxfId="18"/>
    <tableColumn id="5" xr3:uid="{3217FCF8-D375-3448-8F15-9E6288E9E45A}" name="Size(g)" dataDxfId="17"/>
    <tableColumn id="6" xr3:uid="{E8BC7D7E-4CBE-D045-B11E-6853663C3429}" name="Seller 1(URL)" dataDxfId="16" dataCellStyle="Hyperlink"/>
    <tableColumn id="7" xr3:uid="{713B655B-891E-3744-A2C6-F04949229BE1}" name="Price($AUD)" dataDxfId="15" dataCellStyle="Currency"/>
    <tableColumn id="8" xr3:uid="{FE603924-1CE5-2740-9A09-4A23E5158473}" name="$AUD/g" dataDxfId="14">
      <calculatedColumnFormula>G2/E2</calculatedColumnFormula>
    </tableColumn>
    <tableColumn id="9" xr3:uid="{D1BD4F91-77A2-574A-B871-AEA3FFF6C579}" name="$AUD/kg" dataDxfId="13" dataCellStyle="Currency">
      <calculatedColumnFormula>H2*1000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64F1F75-AD1B-3C44-B638-E385D4DE18F1}" name="Table7" displayName="Table7" ref="A1:J88" totalsRowShown="0" headerRowDxfId="12" headerRowBorderDxfId="10" tableBorderDxfId="11">
  <autoFilter ref="A1:J88" xr:uid="{864F1F75-AD1B-3C44-B638-E385D4DE18F1}"/>
  <tableColumns count="10">
    <tableColumn id="1" xr3:uid="{A33EFE2C-DC43-9B46-8CC5-01A8810C750B}" name="Brand" dataDxfId="9"/>
    <tableColumn id="2" xr3:uid="{0E58ED93-2C06-6A45-8241-E126F405991C}" name="Product Name" dataDxfId="8"/>
    <tableColumn id="3" xr3:uid="{31801FC4-9E49-3D42-81BB-3D420B7BA589}" name="Flavor" dataDxfId="7"/>
    <tableColumn id="4" xr3:uid="{9C9E6412-F322-554A-B186-529FA0112B44}" name="Falvor Category" dataDxfId="6"/>
    <tableColumn id="5" xr3:uid="{D284DF7F-9B85-104C-8ECE-CA2AE05CCCA3}" name="Size(g)" dataDxfId="5"/>
    <tableColumn id="6" xr3:uid="{892F47C0-630B-AD40-93AA-3DFF7ACE0DCE}" name="Seller(URL)" dataDxfId="4" dataCellStyle="Hyperlink"/>
    <tableColumn id="7" xr3:uid="{DAA6994D-0C6A-4C46-AAB9-F08077FDB1EC}" name="Price($AUD)" dataDxfId="3" dataCellStyle="Currency"/>
    <tableColumn id="8" xr3:uid="{84F11E7A-6213-044A-B0F3-E4D48C851C4B}" name="$AUD/g" dataDxfId="2">
      <calculatedColumnFormula>G2/E2</calculatedColumnFormula>
    </tableColumn>
    <tableColumn id="9" xr3:uid="{4DCF21FA-8590-0946-98AC-69F44DE2BAB5}" name="$AUD/kg" dataDxfId="1" dataCellStyle="Currency">
      <calculatedColumnFormula>H2*1000</calculatedColumnFormula>
    </tableColumn>
    <tableColumn id="10" xr3:uid="{8ED0605C-797F-CB40-AA49-7FFC80E90C55}" name="Price Band" dataDxfId="0">
      <calculatedColumnFormula array="1">_xlfn.IFS(
I2&lt;122,"50–122",
I2&lt;194,"122–194",
I2&lt;266,"194–266",
I2&lt;338,"266–338",
I2&lt;410,"338–410",
TRUE,"410+"
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elitesupps.com.au/products/super-greens-2?variant=41697466810502&amp;srsltid=AfmBOorwr9JiQpJDiVRgkgJ_J5aG5tULbAd13VIFJccxF3L3hqkKT-MW2MU" TargetMode="External"/><Relationship Id="rId21" Type="http://schemas.openxmlformats.org/officeDocument/2006/relationships/hyperlink" Target="https://healthycare.com.au/products/healthy-care-super-greens-600g?_pos=20&amp;_sid=7abfb7c0d&amp;_ss=r" TargetMode="External"/><Relationship Id="rId42" Type="http://schemas.openxmlformats.org/officeDocument/2006/relationships/hyperlink" Target="https://thebeautychef.com/products/daily-supergreens-inner-beauty-support-pineapple?srsltid=AfmBOoqpaA8Jwh_BsVcRXyMJ9zihItWRU1sQz2Fc83rml35ne7YHAT18a-8" TargetMode="External"/><Relationship Id="rId63" Type="http://schemas.openxmlformats.org/officeDocument/2006/relationships/hyperlink" Target="https://www.amazon.com.au/Morlife-Alkalising-Supplement-Vegetables-Probiotics/dp/B09N7CJGYS?source=ps-sl-shoppingads-lpcontext&amp;ref_=fplfs&amp;smid=A1GLPI3EKSSX0B&amp;th=1" TargetMode="External"/><Relationship Id="rId84" Type="http://schemas.openxmlformats.org/officeDocument/2006/relationships/hyperlink" Target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TargetMode="External"/><Relationship Id="rId138" Type="http://schemas.openxmlformats.org/officeDocument/2006/relationships/hyperlink" Target="https://au.womensbest.com/products/super-greens-superfoods?variant=46801167745365?utm_source%3Dshopping_organic&amp;utm_medium=google_organic_2021" TargetMode="External"/><Relationship Id="rId159" Type="http://schemas.openxmlformats.org/officeDocument/2006/relationships/hyperlink" Target="https://nutraorganics.com.au/products/super-greens-reds?variant=41172270186611&amp;utm_source=google&amp;utm_medium=cpc%2Ffreeshopping&amp;srsltid=AfmBOopvHOBU4lVgNjq5bJES5AJ8XDBJgDTK__NMLyRrrPaLNicJuehco90" TargetMode="External"/><Relationship Id="rId107" Type="http://schemas.openxmlformats.org/officeDocument/2006/relationships/hyperlink" Target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TargetMode="External"/><Relationship Id="rId11" Type="http://schemas.openxmlformats.org/officeDocument/2006/relationships/hyperlink" Target="https://www.naturesway.com.au/nature-s-way-super-greens-reds-100g" TargetMode="External"/><Relationship Id="rId32" Type="http://schemas.openxmlformats.org/officeDocument/2006/relationships/hyperlink" Target="https://tropeaka.com/products/superfood-greens-d" TargetMode="External"/><Relationship Id="rId53" Type="http://schemas.openxmlformats.org/officeDocument/2006/relationships/hyperlink" Target="https://www.trueprotein.com.au/products/greens?variant=44488002207918" TargetMode="External"/><Relationship Id="rId74" Type="http://schemas.openxmlformats.org/officeDocument/2006/relationships/hyperlink" Target="https://www.forestsuperfoods.com.au/products/australian-greens?_pos=2&amp;_sid=59853c255&amp;_ss=r" TargetMode="External"/><Relationship Id="rId128" Type="http://schemas.openxmlformats.org/officeDocument/2006/relationships/hyperlink" Target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TargetMode="External"/><Relationship Id="rId149" Type="http://schemas.openxmlformats.org/officeDocument/2006/relationships/hyperlink" Target="https://whitewolfnutrition.com/products/greens-gut-health-and-immunity?variant=39473884758110" TargetMode="External"/><Relationship Id="rId5" Type="http://schemas.openxmlformats.org/officeDocument/2006/relationships/hyperlink" Target="https://www.naturesway.com.au/nature-s-way-super-greens-plus" TargetMode="External"/><Relationship Id="rId95" Type="http://schemas.openxmlformats.org/officeDocument/2006/relationships/hyperlink" Target="https://nutraorganics.com.au/products/clean-greens?variant=40863140348019&amp;utm_source=google&amp;utm_medium=cpc%2Ffreeshopping&amp;srsltid=AfmBOorlD1ylgJT0QwfX_6Nv0FsmFwOUqNL1y-sxCKOWBlnbwOqDswvpq4w" TargetMode="External"/><Relationship Id="rId160" Type="http://schemas.openxmlformats.org/officeDocument/2006/relationships/hyperlink" Target="https://nutraorganics.com.au/products/clean-greens?variant=40863140348019&amp;utm_source=google&amp;utm_medium=cpc%2Ffreeshopping&amp;srsltid=AfmBOorlD1ylgJT0QwfX_6Nv0FsmFwOUqNL1y-sxCKOWBlnbwOqDswvpq4w" TargetMode="External"/><Relationship Id="rId22" Type="http://schemas.openxmlformats.org/officeDocument/2006/relationships/hyperlink" Target="https://www.amazonia.com/products/raw-nutrient-greens?variant=34761056452765" TargetMode="External"/><Relationship Id="rId43" Type="http://schemas.openxmlformats.org/officeDocument/2006/relationships/hyperlink" Target="https://www.powerhousesupplements.com.au/products/ehp-labs-oxygreens?currency=AUD&amp;variant=43934672093432&amp;utm_source=google&amp;utm_medium=cpc&amp;utm_campaign=Google+Shopping&amp;stkn=a0fe7017af89&amp;srsltid=AfmBOor5mdGXqFfyOQayfrXG0BrDhqELEdw-69-v4OrZZ58WTMZ4BxNsy58" TargetMode="External"/><Relationship Id="rId64" Type="http://schemas.openxmlformats.org/officeDocument/2006/relationships/hyperlink" Target="https://morlife.com/products/alkalising-greens-tropical-crush?variant=39369297166470" TargetMode="External"/><Relationship Id="rId118" Type="http://schemas.openxmlformats.org/officeDocument/2006/relationships/hyperlink" Target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TargetMode="External"/><Relationship Id="rId139" Type="http://schemas.openxmlformats.org/officeDocument/2006/relationships/hyperlink" Target="https://www.ghostlifestyle.com/products/ghost-greens-iced-tea-lemonade" TargetMode="External"/><Relationship Id="rId85" Type="http://schemas.openxmlformats.org/officeDocument/2006/relationships/hyperlink" Target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TargetMode="External"/><Relationship Id="rId150" Type="http://schemas.openxmlformats.org/officeDocument/2006/relationships/hyperlink" Target="https://vybey.com.au/products/braincare-smart-greens?variant=43810248556597&amp;country=AU&amp;currency=AUD&amp;utm_source=google&amp;utm_medium=cpc&amp;utm_campaign=google_shopping&amp;srsltid=AfmBOoobNZ4rkWO5SDBqwOjNxeJuUMgroxdyz8E6d8rXEv3l0dQykRY0Eos" TargetMode="External"/><Relationship Id="rId12" Type="http://schemas.openxmlformats.org/officeDocument/2006/relationships/hyperlink" Target="https://nutraorganics.com.au/collections/super-greens-reds/products/super-greens-reds?gad_source=1&amp;gad_campaignid=17661446630&amp;gbraid=0AAAAADVVWDiG9P1CXkuuRX08mXrmKJ9AK&amp;gclid=Cj0KCQjwyIPDBhDBARIsAHJyyVil0M9FvrMDO1QiKX6_qlInUvP0YZswz2HmMui5IdSb4qPmQP-AWFMaAocrEALw_wcB&amp;variant=39428654989427" TargetMode="External"/><Relationship Id="rId17" Type="http://schemas.openxmlformats.org/officeDocument/2006/relationships/hyperlink" Target="https://lifebotanics.com.au/products/life-botanics-vitality-greens-450g?_pos=1&amp;_sid=326c3cf95&amp;_ss=r" TargetMode="External"/><Relationship Id="rId33" Type="http://schemas.openxmlformats.org/officeDocument/2006/relationships/hyperlink" Target="https://www.healthpost.co.nz/tropeaka-superfood-greens-d-trosgd-p?sku=TROSGD&amp;srsltid=AfmBOoqz1YLF6R8Tdg_7hufKoznq9f_IphP2ApfkMOzqbzTKGtdEmL-7nkI" TargetMode="External"/><Relationship Id="rId38" Type="http://schemas.openxmlformats.org/officeDocument/2006/relationships/hyperlink" Target="https://musclenation.org/products/daily-greens-tropical-crush-30-serves" TargetMode="External"/><Relationship Id="rId59" Type="http://schemas.openxmlformats.org/officeDocument/2006/relationships/hyperlink" Target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TargetMode="External"/><Relationship Id="rId103" Type="http://schemas.openxmlformats.org/officeDocument/2006/relationships/hyperlink" Target="https://www.nutritionwarehouse.com.au/products/good-green-vitality-by-nuzest?variant=42404049354979" TargetMode="External"/><Relationship Id="rId108" Type="http://schemas.openxmlformats.org/officeDocument/2006/relationships/hyperlink" Target="https://www.davidjonespharmacy.com.au/microrganics-green-nutritionals-hawaiian-pacifica~27082?srsltid=AfmBOorvnFq_QgaMv7XLdhXqd6kF3VvSGW2jtnp8e3loy3TF7YAewWV-3DU" TargetMode="External"/><Relationship Id="rId124" Type="http://schemas.openxmlformats.org/officeDocument/2006/relationships/hyperlink" Target="https://www.glutenfreehub.com.au/products/organic-road-amazing-grass-supergreens" TargetMode="External"/><Relationship Id="rId129" Type="http://schemas.openxmlformats.org/officeDocument/2006/relationships/hyperlink" Target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TargetMode="External"/><Relationship Id="rId54" Type="http://schemas.openxmlformats.org/officeDocument/2006/relationships/hyperlink" Target="https://www.trueprotein.com.au/products/greens?variant=44488002207918" TargetMode="External"/><Relationship Id="rId70" Type="http://schemas.openxmlformats.org/officeDocument/2006/relationships/hyperlink" Target="https://www.genetix.com.au/pages/daily-greens" TargetMode="External"/><Relationship Id="rId75" Type="http://schemas.openxmlformats.org/officeDocument/2006/relationships/hyperlink" Target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TargetMode="External"/><Relationship Id="rId91" Type="http://schemas.openxmlformats.org/officeDocument/2006/relationships/hyperlink" Target="https://nutraorganics.com.au/products/super-greens-reds?variant=41172270121075&amp;utm_source=google&amp;utm_medium=cpc%2Ffreeshopping&amp;srsltid=AfmBOopvHOBU4lVgNjq5bJES5AJ8XDBJgDTK__NMLyRrrPaLNicJuehco90" TargetMode="External"/><Relationship Id="rId96" Type="http://schemas.openxmlformats.org/officeDocument/2006/relationships/hyperlink" Target="https://au.iherb.com/pr/kuli-kuli-green-power-organic-alkalizing-super-greens-powder-6-oz-170-g/146597?gad_campaignid=1632803189&amp;gad_source=4&amp;gclid=Cj0KCQjwyIPDBhDBARIsAHJyyVgj9dHyKro8TfQTqSxgxPUXFI6pzdl0ktlcljFKfsiu3m8hcEhkc9waAujPEALw_wcB&amp;gclsrc=aw.ds" TargetMode="External"/><Relationship Id="rId140" Type="http://schemas.openxmlformats.org/officeDocument/2006/relationships/hyperlink" Target="https://www.glutenfreehub.com.au/products/organic-road-amazing-grass-supergreens" TargetMode="External"/><Relationship Id="rId145" Type="http://schemas.openxmlformats.org/officeDocument/2006/relationships/hyperlink" Target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TargetMode="External"/><Relationship Id="rId161" Type="http://schemas.openxmlformats.org/officeDocument/2006/relationships/hyperlink" Target="https://nutraorganics.com.au/products/super-greens-reds?variant=41172270121075&amp;utm_source=google&amp;utm_medium=cpc%2Ffreeshopping&amp;srsltid=AfmBOopvHOBU4lVgNjq5bJES5AJ8XDBJgDTK__NMLyRrrPaLNicJuehco90" TargetMode="External"/><Relationship Id="rId166" Type="http://schemas.openxmlformats.org/officeDocument/2006/relationships/hyperlink" Target="https://melrosehealth.com.au/products/essential-greens-pineapple" TargetMode="External"/><Relationship Id="rId1" Type="http://schemas.openxmlformats.org/officeDocument/2006/relationships/hyperlink" Target="https://www.woolworths.com.au/shop/productdetails/403988?googleshop=true&amp;store_code=woolworths_supermarkets_1377&amp;gStoreCode=woolworths_supermarkets_1377" TargetMode="External"/><Relationship Id="rId6" Type="http://schemas.openxmlformats.org/officeDocument/2006/relationships/hyperlink" Target="https://nutraorganics.com.au/products/super-greens-reds?variant=41172270153843&amp;utm_source=google&amp;utm_medium=cpc%2Ffreeshopping&amp;srsltid=AfmBOopvHOBU4lVgNjq5bJES5AJ8XDBJgDTK__NMLyRrrPaLNicJuehco90" TargetMode="External"/><Relationship Id="rId23" Type="http://schemas.openxmlformats.org/officeDocument/2006/relationships/hyperlink" Target="https://www.amazonia.com/products/raw-nutrient-greens" TargetMode="External"/><Relationship Id="rId28" Type="http://schemas.openxmlformats.org/officeDocument/2006/relationships/hyperlink" Target="https://www.chemistwarehouse.com.au/buy/64817/vital-all-in-one-300g-powder" TargetMode="External"/><Relationship Id="rId49" Type="http://schemas.openxmlformats.org/officeDocument/2006/relationships/hyperlink" Target="https://www.amazon.com.au/Emrald-Labs-Greens-Superfood-Formula/dp/B0CC17GWH3?source=ps-sl-shoppingads-lpcontext&amp;ref_=fplfs&amp;smid=A31Z0ZUDDF19C1&amp;th=1" TargetMode="External"/><Relationship Id="rId114" Type="http://schemas.openxmlformats.org/officeDocument/2006/relationships/hyperlink" Target="https://www.athealthaustralia.com.au/products/organic-super-greens?variant=921336735&amp;utm_source=google&amp;utm_medium=cpc&amp;utm_campaign=Google+Shopping&amp;stkn=f39886eb5423&amp;srsltid=AfmBOoqfbQinkuupLVaTzNk21oGvb_louPdmzRdshRzMQ9edw0z7Vh7KhPo" TargetMode="External"/><Relationship Id="rId119" Type="http://schemas.openxmlformats.org/officeDocument/2006/relationships/hyperlink" Target="https://au.iherb.com/pr/naturelo-raw-greens-whole-food-powder-mixed-berry-8-5-oz-240-g/146201" TargetMode="External"/><Relationship Id="rId44" Type="http://schemas.openxmlformats.org/officeDocument/2006/relationships/hyperlink" Target="https://ehplabs.com.au/products/oxygreens-daily-super-greens-powder?variant=39688394014851" TargetMode="External"/><Relationship Id="rId60" Type="http://schemas.openxmlformats.org/officeDocument/2006/relationships/hyperlink" Target="https://www.reddragonnutritionals.com/products/red-dragon-nutritionals-greens?variant=40432681156631" TargetMode="External"/><Relationship Id="rId65" Type="http://schemas.openxmlformats.org/officeDocument/2006/relationships/hyperlink" Target="https://www.amazon.com.au/Morlife-Alkalising-Supplement-Vegetables-Probiotics/dp/B09N7BZG44?source=ps-sl-shoppingads-lpcontext&amp;ref_=fplfs&amp;th=1" TargetMode="External"/><Relationship Id="rId81" Type="http://schemas.openxmlformats.org/officeDocument/2006/relationships/hyperlink" Target="https://www.deeto.com.au/products/wonderwild-resealable-pouch?variant=37556393214102" TargetMode="External"/><Relationship Id="rId86" Type="http://schemas.openxmlformats.org/officeDocument/2006/relationships/hyperlink" Target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TargetMode="External"/><Relationship Id="rId130" Type="http://schemas.openxmlformats.org/officeDocument/2006/relationships/hyperlink" Target="https://www.x50lifestyle.com.au/products/feel-fresh-cucumber-lime-pure-organics-daily-greens-1?_pos=2&amp;_sid=b6579f90d&amp;_ss=r" TargetMode="External"/><Relationship Id="rId135" Type="http://schemas.openxmlformats.org/officeDocument/2006/relationships/hyperlink" Target="https://www.nuzest.com.au/products/good-green-vitality?variant=31985591484491" TargetMode="External"/><Relationship Id="rId151" Type="http://schemas.openxmlformats.org/officeDocument/2006/relationships/hyperlink" Target="https://www.athealthaustralia.com.au/products/organic-super-greens?variant=921336735&amp;utm_source=google&amp;utm_medium=cpc&amp;utm_campaign=Google+Shopping&amp;stkn=f39886eb5423&amp;srsltid=AfmBOoqfbQinkuupLVaTzNk21oGvb_louPdmzRdshRzMQ9edw0z7Vh7KhPo" TargetMode="External"/><Relationship Id="rId156" Type="http://schemas.openxmlformats.org/officeDocument/2006/relationships/hyperlink" Target="https://greennutritionals.com.au/product-info/hawaiian-pacifica-spirulina/" TargetMode="External"/><Relationship Id="rId13" Type="http://schemas.openxmlformats.org/officeDocument/2006/relationships/hyperlink" Target="https://melrosehealth.com.au/products/organic-essential-greens?variant=39907274195028" TargetMode="External"/><Relationship Id="rId18" Type="http://schemas.openxmlformats.org/officeDocument/2006/relationships/hyperlink" Target="https://www.woolworths.com.au/shop/productdetails/571596?googleshop=true&amp;store_code=woolworths_supermarkets_1284&amp;gStoreCode=woolworths_supermarkets_1284" TargetMode="External"/><Relationship Id="rId39" Type="http://schemas.openxmlformats.org/officeDocument/2006/relationships/hyperlink" Target="https://www.kogan.com/au/buy/green-superfoods-powder-120g-09322837006712/" TargetMode="External"/><Relationship Id="rId109" Type="http://schemas.openxmlformats.org/officeDocument/2006/relationships/hyperlink" Target="https://www.allstarhealth.com/en-au/de_p_ref/58285/gsau58285/Bare_Organics_Organic_Marine_Super_Greens_Powder.htm?utm_source=google&amp;utm_medium=GPS&amp;utm_campaign=58285&amp;srsltid=AfmBOooNNoTIWGnUe0jt50JwWgnExiZUS2ohaBOaTUyiS8yeLUcPSc08Hvc" TargetMode="External"/><Relationship Id="rId34" Type="http://schemas.openxmlformats.org/officeDocument/2006/relationships/hyperlink" Target="https://tropeaka.com/products/superfood-greens-d?variant=16563614744648" TargetMode="External"/><Relationship Id="rId50" Type="http://schemas.openxmlformats.org/officeDocument/2006/relationships/hyperlink" Target="https://emraldlabs.com/products/greens?srsltid=AfmBOoqhRSIccw9bCChL1En6nPicYNCCNPHwD8xzezcg18yKgXIVq6K8" TargetMode="External"/><Relationship Id="rId55" Type="http://schemas.openxmlformats.org/officeDocument/2006/relationships/hyperlink" Target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TargetMode="External"/><Relationship Id="rId76" Type="http://schemas.openxmlformats.org/officeDocument/2006/relationships/hyperlink" Target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TargetMode="External"/><Relationship Id="rId97" Type="http://schemas.openxmlformats.org/officeDocument/2006/relationships/hyperlink" Target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TargetMode="External"/><Relationship Id="rId104" Type="http://schemas.openxmlformats.org/officeDocument/2006/relationships/hyperlink" Target="https://www.australiansportsnutrition.com.au/products/evolve-green-machine-super-greens-formula?variant=51702643589487&amp;srsltid=AfmBOoqnJGU3rDBaSAR-cGxrfZb5TIckoJ2fstpQkgZmDEx6jxTIgiY8Kmw" TargetMode="External"/><Relationship Id="rId120" Type="http://schemas.openxmlformats.org/officeDocument/2006/relationships/hyperlink" Target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TargetMode="External"/><Relationship Id="rId125" Type="http://schemas.openxmlformats.org/officeDocument/2006/relationships/hyperlink" Target="https://shop.bulletproof.com/products/greens-powder-jar" TargetMode="External"/><Relationship Id="rId141" Type="http://schemas.openxmlformats.org/officeDocument/2006/relationships/hyperlink" Target="https://grassesoflife.com.au/product/super-greens-boost-200g/?srsltid=AfmBOor7uv8ZqnF8fQ100GVnR2yuvJ3Iqxp-qkJ-gjnLtduTBamxXNszN2E" TargetMode="External"/><Relationship Id="rId146" Type="http://schemas.openxmlformats.org/officeDocument/2006/relationships/hyperlink" Target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TargetMode="External"/><Relationship Id="rId167" Type="http://schemas.openxmlformats.org/officeDocument/2006/relationships/hyperlink" Target="https://terrywhitechemmart.com.au/shop/product/vital-organic-greens-200g?storeId=2191&amp;gStoreCode=2191" TargetMode="External"/><Relationship Id="rId7" Type="http://schemas.openxmlformats.org/officeDocument/2006/relationships/hyperlink" Target="https://www.bigw.com.au/product/natures-way-super-reds-plus-greens-100g/p/9900695830?srsltid=AfmBOorEpvFQAWrnkgTKYrtFFOsZsun7EwUgQ2gWGGyfBKFm6Kw_Wipmfsk" TargetMode="External"/><Relationship Id="rId71" Type="http://schemas.openxmlformats.org/officeDocument/2006/relationships/hyperlink" Target="https://www.chemistwarehouse.com.au/buy/147730/biogenesis-supergreens-plus-pouch-300g" TargetMode="External"/><Relationship Id="rId92" Type="http://schemas.openxmlformats.org/officeDocument/2006/relationships/hyperlink" Target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TargetMode="External"/><Relationship Id="rId162" Type="http://schemas.openxmlformats.org/officeDocument/2006/relationships/hyperlink" Target="https://nutraorganics.com.au/products/super-greens-reds?variant=39428654989427&amp;utm_source=google&amp;utm_medium=cpc%2Ffreeshopping&amp;srsltid=AfmBOopvHOBU4lVgNjq5bJES5AJ8XDBJgDTK__NMLyRrrPaLNicJuehco90" TargetMode="External"/><Relationship Id="rId2" Type="http://schemas.openxmlformats.org/officeDocument/2006/relationships/hyperlink" Target="https://www.amazon.com.au/Natures-Way-Super-Greens-Kilograms/dp/B00O8UIWNU?source=ps-sl-shoppingads-lpcontext&amp;ref_=fplfs&amp;psc=1&amp;smid=ANEGB3WVEVKZB" TargetMode="External"/><Relationship Id="rId29" Type="http://schemas.openxmlformats.org/officeDocument/2006/relationships/hyperlink" Target="https://vitaleveryday.com/products/vital-all-in-one-daily-health-supplement?variant=44351303385408" TargetMode="External"/><Relationship Id="rId24" Type="http://schemas.openxmlformats.org/officeDocument/2006/relationships/hyperlink" Target="https://www.coles.com.au/product/bsc-bodyscience-clean-greens-superfoods-tropical-150g-3939615?uztq=46abcbb7e16253b0cdc3e6c5bbe6a3f0&amp;srsltid=AfmBOoqILd9SNHTn_brjSODzovNjVYyVG0mimnUENEqKROUrWdY3zZ2nEgw&amp;gStoreCode=942" TargetMode="External"/><Relationship Id="rId40" Type="http://schemas.openxmlformats.org/officeDocument/2006/relationships/hyperlink" Target="https://greennutritionals.com.au/product-info/green-superfoods/" TargetMode="External"/><Relationship Id="rId45" Type="http://schemas.openxmlformats.org/officeDocument/2006/relationships/hyperlink" Target="https://www.swiish.com/products/supergreen-superfood-powder?pr_prod_strat=e5_desc&amp;pr_rec_id=c6695272e&amp;pr_rec_pid=6940263153724&amp;pr_ref_pid=9670365217079&amp;pr_seq=uniform&amp;variant=40197588549692" TargetMode="External"/><Relationship Id="rId66" Type="http://schemas.openxmlformats.org/officeDocument/2006/relationships/hyperlink" Target="https://morlife.com/products/alkalising-greens-powder-berry-burst?variant=39369289498758" TargetMode="External"/><Relationship Id="rId87" Type="http://schemas.openxmlformats.org/officeDocument/2006/relationships/hyperlink" Target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TargetMode="External"/><Relationship Id="rId110" Type="http://schemas.openxmlformats.org/officeDocument/2006/relationships/hyperlink" Target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TargetMode="External"/><Relationship Id="rId115" Type="http://schemas.openxmlformats.org/officeDocument/2006/relationships/hyperlink" Target="https://vybey.com.au/products/braincare-smart-greens?variant=43810248556597&amp;country=AU&amp;currency=AUD&amp;utm_source=google&amp;utm_medium=cpc&amp;utm_campaign=google_shopping&amp;srsltid=AfmBOoobNZ4rkWO5SDBqwOjNxeJuUMgroxdyz8E6d8rXEv3l0dQykRY0Eos" TargetMode="External"/><Relationship Id="rId131" Type="http://schemas.openxmlformats.org/officeDocument/2006/relationships/hyperlink" Target="https://www.edenhealthfoods.com.au/products/superfood-powder?gad_source=1&amp;gad_campaignid=21274698478&amp;gbraid=0AAAAAo6iw8rtUVlRJON-xCZy_ZcYp1y9t&amp;gclid=Cj0KCQjwyIPDBhDBARIsAHJyyViH3sR2zdKWEdga9l9cfwfZdOJjqG_fG8R-_eigH3ERuJTzkeehCoEaAuznEALw_wcB" TargetMode="External"/><Relationship Id="rId136" Type="http://schemas.openxmlformats.org/officeDocument/2006/relationships/hyperlink" Target="https://www.braw.com.au/products/ultimate-greens-natural?variant=43974730154223" TargetMode="External"/><Relationship Id="rId157" Type="http://schemas.openxmlformats.org/officeDocument/2006/relationships/hyperlink" Target="https://greennutritionals.com.au/product-info/hawaiian-pacifica-spirulina/" TargetMode="External"/><Relationship Id="rId61" Type="http://schemas.openxmlformats.org/officeDocument/2006/relationships/hyperlink" Target="https://www.nutritionwarehouse.com.au/products/greens-gut-immunity-by-red-dragon-nutritionals?variant=43575640883427" TargetMode="External"/><Relationship Id="rId82" Type="http://schemas.openxmlformats.org/officeDocument/2006/relationships/hyperlink" Target="https://www.deeto.com.au/products/wonderwild-resealable-pouch?variant=37556393214102" TargetMode="External"/><Relationship Id="rId152" Type="http://schemas.openxmlformats.org/officeDocument/2006/relationships/hyperlink" Target="https://amazinggrass.com/products/organic-supergreens" TargetMode="External"/><Relationship Id="rId19" Type="http://schemas.openxmlformats.org/officeDocument/2006/relationships/hyperlink" Target="https://synergynatural.com/collections/featured/products/super-greens-premium-200g-powder" TargetMode="External"/><Relationship Id="rId14" Type="http://schemas.openxmlformats.org/officeDocument/2006/relationships/hyperlink" Target="https://www.bigw.com.au/product/melrose-organic-barley-grass-200g/p/971395?store=145&amp;gStoreCode=145" TargetMode="External"/><Relationship Id="rId30" Type="http://schemas.openxmlformats.org/officeDocument/2006/relationships/hyperlink" Target="https://pranaon.com/products/super-greens?variant=39272273117237&amp;country=AU&amp;currency=AUD&amp;utm_medium=product_sync&amp;utm_source=google&amp;utm_content=sag_organic&amp;utm_campaign=sag_organic&amp;srsltid=AfmBOopIYkON9SoRwoz5jmE-tzVS1GwtvmshXtePxR4RyppmtWqsmkOj4CA" TargetMode="External"/><Relationship Id="rId35" Type="http://schemas.openxmlformats.org/officeDocument/2006/relationships/hyperlink" Target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TargetMode="External"/><Relationship Id="rId56" Type="http://schemas.openxmlformats.org/officeDocument/2006/relationships/hyperlink" Target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TargetMode="External"/><Relationship Id="rId77" Type="http://schemas.openxmlformats.org/officeDocument/2006/relationships/hyperlink" Target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TargetMode="External"/><Relationship Id="rId100" Type="http://schemas.openxmlformats.org/officeDocument/2006/relationships/hyperlink" Target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TargetMode="External"/><Relationship Id="rId105" Type="http://schemas.openxmlformats.org/officeDocument/2006/relationships/hyperlink" Target="https://au.womensbest.com/products/super-greens-superfoods?variant=46801167745365?utm_source%3Dshopping_organic&amp;utm_medium=google_organic_2021" TargetMode="External"/><Relationship Id="rId126" Type="http://schemas.openxmlformats.org/officeDocument/2006/relationships/hyperlink" Target="https://grassesoflife.com.au/product/super-greens-boost-200g/?srsltid=AfmBOor7uv8ZqnF8fQ100GVnR2yuvJ3Iqxp-qkJ-gjnLtduTBamxXNszN2E" TargetMode="External"/><Relationship Id="rId147" Type="http://schemas.openxmlformats.org/officeDocument/2006/relationships/hyperlink" Target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TargetMode="External"/><Relationship Id="rId168" Type="http://schemas.openxmlformats.org/officeDocument/2006/relationships/hyperlink" Target="https://vitaleveryday.com/products/vital-organic-greens?_pos=1&amp;_sid=280ca0af4&amp;_ss=r" TargetMode="External"/><Relationship Id="rId8" Type="http://schemas.openxmlformats.org/officeDocument/2006/relationships/hyperlink" Target="https://www.naturesway.com.au/nature-s-way-super-greens-plus" TargetMode="External"/><Relationship Id="rId51" Type="http://schemas.openxmlformats.org/officeDocument/2006/relationships/hyperlink" Target="https://www.amazon.com.au/Emrald-Labs-Greens-Superfood-Formula/dp/B0919TGYW6?source=ps-sl-shoppingads-lpcontext&amp;ref_=fplfs&amp;th=1" TargetMode="External"/><Relationship Id="rId72" Type="http://schemas.openxmlformats.org/officeDocument/2006/relationships/hyperlink" Target="https://www.biogenesisnatural.com/products/australian-organic-supergreens-plus-powder-300g?_pos=2&amp;_sid=8e81f2355&amp;_ss=r" TargetMode="External"/><Relationship Id="rId93" Type="http://schemas.openxmlformats.org/officeDocument/2006/relationships/hyperlink" Target="https://nutraorganics.com.au/products/super-greens-reds?variant=41172270153843&amp;utm_source=google&amp;utm_medium=cpc%2Ffreeshopping&amp;srsltid=AfmBOopvHOBU4lVgNjq5bJES5AJ8XDBJgDTK__NMLyRrrPaLNicJuehco90" TargetMode="External"/><Relationship Id="rId98" Type="http://schemas.openxmlformats.org/officeDocument/2006/relationships/hyperlink" Target="https://www.nutritionwarehouse.com.au/products/pure-organic-daily-greens-by-x50-lifestyle?variant=45525532836067" TargetMode="External"/><Relationship Id="rId121" Type="http://schemas.openxmlformats.org/officeDocument/2006/relationships/hyperlink" Target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TargetMode="External"/><Relationship Id="rId142" Type="http://schemas.openxmlformats.org/officeDocument/2006/relationships/hyperlink" Target="https://www.goodness.com.au/organic-supergreens-blend-200g/?srsltid=AfmBOopbWOPvfL-PCtZibVXAFhWKzaPo-H0ddGUcZC0spR-O8pVv3lGZ5vg" TargetMode="External"/><Relationship Id="rId163" Type="http://schemas.openxmlformats.org/officeDocument/2006/relationships/hyperlink" Target="https://nutraorganics.com.au/products/super-greens-reds-watermelon-strawberry?variant=42129428873331" TargetMode="External"/><Relationship Id="rId3" Type="http://schemas.openxmlformats.org/officeDocument/2006/relationships/hyperlink" Target="https://www.chemistwarehouse.com.au/buy/72585/nature-s-way-greens-plus-300g-powder" TargetMode="External"/><Relationship Id="rId25" Type="http://schemas.openxmlformats.org/officeDocument/2006/relationships/hyperlink" Target="https://bscsupplements.com/products/clean-greens-150g-tropical?srsltid=AfmBOooGJoGuY0SphkF4xxduKWMIjmuoxkc8im30UuzsKsAKCFfCfRV7" TargetMode="External"/><Relationship Id="rId46" Type="http://schemas.openxmlformats.org/officeDocument/2006/relationships/hyperlink" Target="https://www.swiish.com/products/supergreen-superfood-powder?pr_prod_strat=e5_desc&amp;pr_rec_id=c6695272e&amp;pr_rec_pid=6940263153724&amp;pr_ref_pid=9670365217079&amp;pr_seq=uniform&amp;variant=40197588549692" TargetMode="External"/><Relationship Id="rId67" Type="http://schemas.openxmlformats.org/officeDocument/2006/relationships/hyperlink" Target="https://www.amazon.com.au/Morlife-Alkalising-Supplement-Vegetables-Probiotics/dp/B09N7DRH1P?source=ps-sl-shoppingads-lpcontext&amp;ref_=fplfs&amp;th=1" TargetMode="External"/><Relationship Id="rId116" Type="http://schemas.openxmlformats.org/officeDocument/2006/relationships/hyperlink" Target="https://www.silkrute.com.au/health-and-personal/diet-and-nutrition/supplement/oziva-superfood-greens-and-herbs-with-whole-food-250-gm/?srsltid=AfmBOooBPoDNINAlhCExCFgpJJLddbkLHDIQNksJkSCxdDILYb8xoKFwvOs" TargetMode="External"/><Relationship Id="rId137" Type="http://schemas.openxmlformats.org/officeDocument/2006/relationships/hyperlink" Target="https://www.evolvenutrition.com.au/products/evolve-green-machine-super-greens-formula?srsltid=AfmBOookxNGJ5sst3RIMRL4vzw8I1gGxp1csZrYnyrCmTZJqkV_mnB1-" TargetMode="External"/><Relationship Id="rId158" Type="http://schemas.openxmlformats.org/officeDocument/2006/relationships/hyperlink" Target="https://www.woolworths.com.au/shop/discover/our-brands/macro?srsltid=AfmBOoovqWfjQL39q3ynYz-_MHM3U_5ymN4lR8x-FnQQi7afHxGL1vam" TargetMode="External"/><Relationship Id="rId20" Type="http://schemas.openxmlformats.org/officeDocument/2006/relationships/hyperlink" Target="https://www.chemistwarehouse.com.au/buy/84847/healthy-care-super-greens-600g" TargetMode="External"/><Relationship Id="rId41" Type="http://schemas.openxmlformats.org/officeDocument/2006/relationships/hyperlink" Target="https://thebeautychef.com/products/daily-supergreens-inner-beauty-support-pineapple?srsltid=AfmBOoqpaA8Jwh_BsVcRXyMJ9zihItWRU1sQz2Fc83rml35ne7YHAT18a-8" TargetMode="External"/><Relationship Id="rId62" Type="http://schemas.openxmlformats.org/officeDocument/2006/relationships/hyperlink" Target="https://www.reddragonnutritionals.com/products/red-dragon-nutritionals-greens?variant=40432681222167" TargetMode="External"/><Relationship Id="rId83" Type="http://schemas.openxmlformats.org/officeDocument/2006/relationships/hyperlink" Target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TargetMode="External"/><Relationship Id="rId88" Type="http://schemas.openxmlformats.org/officeDocument/2006/relationships/hyperlink" Target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TargetMode="External"/><Relationship Id="rId111" Type="http://schemas.openxmlformats.org/officeDocument/2006/relationships/hyperlink" Target="https://au.iherb.com/pr/nutricost-organic-super-greens-unflavored-3-7-oz-103-g/143557?srsltid=AfmBOop3_yuEOugknEHnBPhXotJG9DaYwd1hGxJZTXlZgpSC9f1Z15R1QCM" TargetMode="External"/><Relationship Id="rId132" Type="http://schemas.openxmlformats.org/officeDocument/2006/relationships/hyperlink" Target="https://www.aliensupps.com/products/greens-forbidden-fruits" TargetMode="External"/><Relationship Id="rId153" Type="http://schemas.openxmlformats.org/officeDocument/2006/relationships/hyperlink" Target="https://forcefactor.com/products/smarter-greens-daily-wellness-powder" TargetMode="External"/><Relationship Id="rId15" Type="http://schemas.openxmlformats.org/officeDocument/2006/relationships/hyperlink" Target="https://melrosehealth.com.au/products/organic-barley-grass-powder" TargetMode="External"/><Relationship Id="rId36" Type="http://schemas.openxmlformats.org/officeDocument/2006/relationships/hyperlink" Target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TargetMode="External"/><Relationship Id="rId57" Type="http://schemas.openxmlformats.org/officeDocument/2006/relationships/hyperlink" Target="https://www.nutritionwarehouse.com.au/products/greens-gut-immunity-by-red-dragon-nutritionals?variant=44436460241123" TargetMode="External"/><Relationship Id="rId106" Type="http://schemas.openxmlformats.org/officeDocument/2006/relationships/hyperlink" Target="https://www.amazon.com.au/Flavoured-Superfood-Dietary-Suppliment-Serving/dp/B0CKSRQM7H?source=ps-sl-shoppingads-lpcontext&amp;ref_=fplfs&amp;psc=1&amp;smid=AY4Z0F894I8UQ" TargetMode="External"/><Relationship Id="rId127" Type="http://schemas.openxmlformats.org/officeDocument/2006/relationships/hyperlink" Target="https://www.goodness.com.au/organic-supergreens-blend-200g/?srsltid=AfmBOopbWOPvfL-PCtZibVXAFhWKzaPo-H0ddGUcZC0spR-O8pVv3lGZ5vg" TargetMode="External"/><Relationship Id="rId10" Type="http://schemas.openxmlformats.org/officeDocument/2006/relationships/hyperlink" Target="https://www.coles.com.au/product/synergy-natural-super-greens-200g-7110594?uztq=46abcbb7e16253b0cdc3e6c5bbe6a3f0&amp;srsltid=AfmBOoov9n94xbbV7Tjtzk2J7ERrKH2IrnBYalKbaLGa0zfS9JFDQ7zVGDo&amp;gStoreCode=782" TargetMode="External"/><Relationship Id="rId31" Type="http://schemas.openxmlformats.org/officeDocument/2006/relationships/hyperlink" Target="https://pranaon.com/products/super-greens?variant=39272273117237&amp;country=AU&amp;currency=AUD&amp;utm_medium=product_sync&amp;utm_source=google&amp;utm_content=sag_organic&amp;utm_campaign=sag_organic&amp;srsltid=AfmBOopIYkON9SoRwoz5jmE-tzVS1GwtvmshXtePxR4RyppmtWqsmkOj4CA" TargetMode="External"/><Relationship Id="rId52" Type="http://schemas.openxmlformats.org/officeDocument/2006/relationships/hyperlink" Target="https://emraldlabs.com/products/greens?variant=37498960150686" TargetMode="External"/><Relationship Id="rId73" Type="http://schemas.openxmlformats.org/officeDocument/2006/relationships/hyperlink" Target="https://www.forestsuperfoods.com.au/products/australian-greens?_pos=2&amp;_sid=59853c255&amp;_ss=r" TargetMode="External"/><Relationship Id="rId78" Type="http://schemas.openxmlformats.org/officeDocument/2006/relationships/hyperlink" Target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TargetMode="External"/><Relationship Id="rId94" Type="http://schemas.openxmlformats.org/officeDocument/2006/relationships/hyperlink" Target="https://nutraorganics.com.au/products/super-greens-reds?variant=41172270186611&amp;utm_source=google&amp;utm_medium=cpc%2Ffreeshopping&amp;srsltid=AfmBOopvHOBU4lVgNjq5bJES5AJ8XDBJgDTK__NMLyRrrPaLNicJuehco90" TargetMode="External"/><Relationship Id="rId99" Type="http://schemas.openxmlformats.org/officeDocument/2006/relationships/hyperlink" Target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TargetMode="External"/><Relationship Id="rId101" Type="http://schemas.openxmlformats.org/officeDocument/2006/relationships/hyperlink" Target="https://get.vitable.com.au/products/clean-greens?srsltid=AfmBOopZBlP8_PAJI2heEaki8dgqgFShuSq6W2VfnmwdxLy5tvDvxc29lH0" TargetMode="External"/><Relationship Id="rId122" Type="http://schemas.openxmlformats.org/officeDocument/2006/relationships/hyperlink" Target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TargetMode="External"/><Relationship Id="rId143" Type="http://schemas.openxmlformats.org/officeDocument/2006/relationships/hyperlink" Target="https://www.biogenesisnatural.com/search?q=Biogenesis+Organic+Super+Greens+Powder&amp;options%5Bprefix%5D=last" TargetMode="External"/><Relationship Id="rId148" Type="http://schemas.openxmlformats.org/officeDocument/2006/relationships/hyperlink" Target="https://naturelo.com/products/raw-greens-superfoods-powder?srsltid=AfmBOops_I4PhSQr-VoUR-J6z9g4NAYgJzAPvQc0bqVWSuqxIdC2wWcE" TargetMode="External"/><Relationship Id="rId164" Type="http://schemas.openxmlformats.org/officeDocument/2006/relationships/hyperlink" Target="https://shop.bulletproof.com/products/greens-powder-jar" TargetMode="External"/><Relationship Id="rId4" Type="http://schemas.openxmlformats.org/officeDocument/2006/relationships/hyperlink" Target="https://terrywhitechemmart.com.au/shop/product/melrose-organic-essential-greens-200g?storeId=4019&amp;gStoreCode=4019" TargetMode="External"/><Relationship Id="rId9" Type="http://schemas.openxmlformats.org/officeDocument/2006/relationships/hyperlink" Target="https://www.coles.com.au/product/tropeaka-superfood-greens-+-d-75g-7032956?uztq=46abcbb7e16253b0cdc3e6c5bbe6a3f0&amp;srsltid=AfmBOopp8pmBrVMQUhmrpEDNdr0cSOUKRuTHoN7Sebz8Ysxti8S5M8gNXP0&amp;gStoreCode=942" TargetMode="External"/><Relationship Id="rId26" Type="http://schemas.openxmlformats.org/officeDocument/2006/relationships/hyperlink" Target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TargetMode="External"/><Relationship Id="rId47" Type="http://schemas.openxmlformats.org/officeDocument/2006/relationships/hyperlink" Target="https://www.nutritionwarehouse.com.au/products/green-boost-by-formula-health?variant=43203905618147" TargetMode="External"/><Relationship Id="rId68" Type="http://schemas.openxmlformats.org/officeDocument/2006/relationships/hyperlink" Target="https://morlife.com/products/alkalising-greens-pine-splice?variant=39369294741638" TargetMode="External"/><Relationship Id="rId89" Type="http://schemas.openxmlformats.org/officeDocument/2006/relationships/hyperlink" Target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TargetMode="External"/><Relationship Id="rId112" Type="http://schemas.openxmlformats.org/officeDocument/2006/relationships/hyperlink" Target="https://www.muscleandstrength.com/store/smarter-greens-daily-wellness-powder.html?___store=au&amp;___shipping=AU&amp;srsltid=AfmBOoq87sMvQPwfNb_6IWDv7dtsC6HsAz9fYmYWieDzsaOzuuiFqBG8LIk" TargetMode="External"/><Relationship Id="rId133" Type="http://schemas.openxmlformats.org/officeDocument/2006/relationships/hyperlink" Target="https://get.vitable.com.au/products/clean-greens?srsltid=AfmBOopZBlP8_PAJI2heEaki8dgqgFShuSq6W2VfnmwdxLy5tvDvxc29lH0" TargetMode="External"/><Relationship Id="rId154" Type="http://schemas.openxmlformats.org/officeDocument/2006/relationships/hyperlink" Target="https://nutricost.com/products/greens-draft?srsltid=AfmBOoq2SDLtZ1RukkEEEE5a0bs39LYYwwQfvGteJchEv6DGovJ2RbQZ" TargetMode="External"/><Relationship Id="rId16" Type="http://schemas.openxmlformats.org/officeDocument/2006/relationships/hyperlink" Target="https://www.coles.com.au/product/life-botanics-vitality-greens-450g-6170251?uztq=46abcbb7e16253b0cdc3e6c5bbe6a3f0&amp;srsltid=AfmBOooQcmXbDP8C-1e5k5EjlDNzp2nTedVAago0eZj_sZ5jz2XQtzSfnHo&amp;gStoreCode=942" TargetMode="External"/><Relationship Id="rId37" Type="http://schemas.openxmlformats.org/officeDocument/2006/relationships/hyperlink" Target="https://www.nutritionwarehouse.com.au/products/all-natural-daily-greens-by-muscle-nation?variant=42404185538787" TargetMode="External"/><Relationship Id="rId58" Type="http://schemas.openxmlformats.org/officeDocument/2006/relationships/hyperlink" Target="https://www.reddragonnutritionals.com/products/red-dragon-nutritionals-greens?variant=40906342891543" TargetMode="External"/><Relationship Id="rId79" Type="http://schemas.openxmlformats.org/officeDocument/2006/relationships/hyperlink" Target="https://www.amazon.com.au/Green-Envy-Greens-Tropical-Flavour/dp/B09H75XLX8?source=ps-sl-shoppingads-lpcontext&amp;ref_=fplfs&amp;psc=1&amp;smid=AY4Z0F894I8UQ" TargetMode="External"/><Relationship Id="rId102" Type="http://schemas.openxmlformats.org/officeDocument/2006/relationships/hyperlink" Target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 TargetMode="External"/><Relationship Id="rId123" Type="http://schemas.openxmlformats.org/officeDocument/2006/relationships/hyperlink" Target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TargetMode="External"/><Relationship Id="rId144" Type="http://schemas.openxmlformats.org/officeDocument/2006/relationships/hyperlink" Target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TargetMode="External"/><Relationship Id="rId90" Type="http://schemas.openxmlformats.org/officeDocument/2006/relationships/hyperlink" Target="https://lifebotanics.com.au/products/life-botanics-vitality-greens-450g?srsltid=AfmBOop5FS0_ckkUoN-V_lLULN2oIfjroEweG32BseU_60N1vkU1nBmJ" TargetMode="External"/><Relationship Id="rId165" Type="http://schemas.openxmlformats.org/officeDocument/2006/relationships/hyperlink" Target="https://www.coles.com.au/product/melrose-essential-greens-120g-4317530?uztq=46abcbb7e16253b0cdc3e6c5bbe6a3f0&amp;srsltid=AfmBOoqwVeurJIKqCV29sNBXQNYRFJDlIPKxKkY2mYqiswwu2rA8cIfcsb0&amp;gStoreCode=942" TargetMode="External"/><Relationship Id="rId27" Type="http://schemas.openxmlformats.org/officeDocument/2006/relationships/hyperlink" Target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TargetMode="External"/><Relationship Id="rId48" Type="http://schemas.openxmlformats.org/officeDocument/2006/relationships/hyperlink" Target="https://formulahealth.com.au/products/organic-green-boost-1" TargetMode="External"/><Relationship Id="rId69" Type="http://schemas.openxmlformats.org/officeDocument/2006/relationships/hyperlink" Target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TargetMode="External"/><Relationship Id="rId113" Type="http://schemas.openxmlformats.org/officeDocument/2006/relationships/hyperlink" Target="https://au.iherb.com/pr/amazing-grass-organic-supergreens-powder-5-29-oz-150-g/80230?srsltid=AfmBOorFn4ZfjcLAfgsmSVVjKyg3pK3JGeDdxZ-C9excrYCLQJn9t6hDYXY" TargetMode="External"/><Relationship Id="rId134" Type="http://schemas.openxmlformats.org/officeDocument/2006/relationships/hyperlink" Target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 TargetMode="External"/><Relationship Id="rId80" Type="http://schemas.openxmlformats.org/officeDocument/2006/relationships/hyperlink" Target="https://www.happyway.com.au/products/super-greens-powder" TargetMode="External"/><Relationship Id="rId155" Type="http://schemas.openxmlformats.org/officeDocument/2006/relationships/hyperlink" Target="https://bareorganics.com/products/bareorganics-marine-greens-immunity-powder?_pos=1&amp;_sid=419990e06&amp;_ss=r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mazon.com.au/Emrald-Labs-Greens-Superfood-Formula/dp/B0919TGYW6?source=ps-sl-shoppingads-lpcontext&amp;ref_=fplfs&amp;th=1" TargetMode="External"/><Relationship Id="rId21" Type="http://schemas.openxmlformats.org/officeDocument/2006/relationships/hyperlink" Target="https://thebeautychef.com/products/daily-supergreens-inner-beauty-support-pineapple?srsltid=AfmBOoqpaA8Jwh_BsVcRXyMJ9zihItWRU1sQz2Fc83rml35ne7YHAT18a-8" TargetMode="External"/><Relationship Id="rId42" Type="http://schemas.openxmlformats.org/officeDocument/2006/relationships/hyperlink" Target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TargetMode="External"/><Relationship Id="rId47" Type="http://schemas.openxmlformats.org/officeDocument/2006/relationships/hyperlink" Target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TargetMode="External"/><Relationship Id="rId63" Type="http://schemas.openxmlformats.org/officeDocument/2006/relationships/hyperlink" Target="https://www.davidjonespharmacy.com.au/microrganics-green-nutritionals-hawaiian-pacifica~27082?srsltid=AfmBOorvnFq_QgaMv7XLdhXqd6kF3VvSGW2jtnp8e3loy3TF7YAewWV-3DU" TargetMode="External"/><Relationship Id="rId68" Type="http://schemas.openxmlformats.org/officeDocument/2006/relationships/hyperlink" Target="https://www.athealthaustralia.com.au/products/organic-super-greens?variant=921336735&amp;utm_source=google&amp;utm_medium=cpc&amp;utm_campaign=Google+Shopping&amp;stkn=f39886eb5423&amp;srsltid=AfmBOoqfbQinkuupLVaTzNk21oGvb_louPdmzRdshRzMQ9edw0z7Vh7KhPo" TargetMode="External"/><Relationship Id="rId84" Type="http://schemas.openxmlformats.org/officeDocument/2006/relationships/hyperlink" Target="https://nutraorganics.com.au/products/super-greens-reds-watermelon-strawberry?variant=42129428873331" TargetMode="External"/><Relationship Id="rId16" Type="http://schemas.openxmlformats.org/officeDocument/2006/relationships/hyperlink" Target="https://pranaon.com/products/super-greens?variant=39272273117237&amp;country=AU&amp;currency=AUD&amp;utm_medium=product_sync&amp;utm_source=google&amp;utm_content=sag_organic&amp;utm_campaign=sag_organic&amp;srsltid=AfmBOopIYkON9SoRwoz5jmE-tzVS1GwtvmshXtePxR4RyppmtWqsmkOj4CA" TargetMode="External"/><Relationship Id="rId11" Type="http://schemas.openxmlformats.org/officeDocument/2006/relationships/hyperlink" Target="https://www.chemistwarehouse.com.au/buy/84847/healthy-care-super-greens-600g" TargetMode="External"/><Relationship Id="rId32" Type="http://schemas.openxmlformats.org/officeDocument/2006/relationships/hyperlink" Target="https://www.amazon.com.au/Morlife-Alkalising-Supplement-Vegetables-Probiotics/dp/B09N7CJGYS?source=ps-sl-shoppingads-lpcontext&amp;ref_=fplfs&amp;smid=A1GLPI3EKSSX0B&amp;th=1" TargetMode="External"/><Relationship Id="rId37" Type="http://schemas.openxmlformats.org/officeDocument/2006/relationships/hyperlink" Target="https://www.forestsuperfoods.com.au/products/australian-greens?_pos=2&amp;_sid=59853c255&amp;_ss=r" TargetMode="External"/><Relationship Id="rId53" Type="http://schemas.openxmlformats.org/officeDocument/2006/relationships/hyperlink" Target="https://www.nutritionwarehouse.com.au/products/pure-organic-daily-greens-by-x50-lifestyle?variant=45525532836067" TargetMode="External"/><Relationship Id="rId58" Type="http://schemas.openxmlformats.org/officeDocument/2006/relationships/hyperlink" Target="https://www.nutritionwarehouse.com.au/products/good-green-vitality-by-nuzest?variant=42404049354979" TargetMode="External"/><Relationship Id="rId74" Type="http://schemas.openxmlformats.org/officeDocument/2006/relationships/hyperlink" Target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TargetMode="External"/><Relationship Id="rId79" Type="http://schemas.openxmlformats.org/officeDocument/2006/relationships/hyperlink" Target="https://shop.bulletproof.com/products/greens-powder-jar" TargetMode="External"/><Relationship Id="rId5" Type="http://schemas.openxmlformats.org/officeDocument/2006/relationships/hyperlink" Target="https://www.bigw.com.au/product/natures-way-super-reds-plus-greens-100g/p/9900695830?srsltid=AfmBOorEpvFQAWrnkgTKYrtFFOsZsun7EwUgQ2gWGGyfBKFm6Kw_Wipmfsk" TargetMode="External"/><Relationship Id="rId19" Type="http://schemas.openxmlformats.org/officeDocument/2006/relationships/hyperlink" Target="https://www.nutritionwarehouse.com.au/products/all-natural-daily-greens-by-muscle-nation?variant=42404185538787" TargetMode="External"/><Relationship Id="rId14" Type="http://schemas.openxmlformats.org/officeDocument/2006/relationships/hyperlink" Target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TargetMode="External"/><Relationship Id="rId22" Type="http://schemas.openxmlformats.org/officeDocument/2006/relationships/hyperlink" Target="https://www.powerhousesupplements.com.au/products/ehp-labs-oxygreens?currency=AUD&amp;variant=43934672093432&amp;utm_source=google&amp;utm_medium=cpc&amp;utm_campaign=Google+Shopping&amp;stkn=a0fe7017af89&amp;srsltid=AfmBOor5mdGXqFfyOQayfrXG0BrDhqELEdw-69-v4OrZZ58WTMZ4BxNsy58" TargetMode="External"/><Relationship Id="rId27" Type="http://schemas.openxmlformats.org/officeDocument/2006/relationships/hyperlink" Target="https://www.trueprotein.com.au/products/greens?variant=44488002207918" TargetMode="External"/><Relationship Id="rId30" Type="http://schemas.openxmlformats.org/officeDocument/2006/relationships/hyperlink" Target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TargetMode="External"/><Relationship Id="rId35" Type="http://schemas.openxmlformats.org/officeDocument/2006/relationships/hyperlink" Target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TargetMode="External"/><Relationship Id="rId43" Type="http://schemas.openxmlformats.org/officeDocument/2006/relationships/hyperlink" Target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TargetMode="External"/><Relationship Id="rId48" Type="http://schemas.openxmlformats.org/officeDocument/2006/relationships/hyperlink" Target="https://nutraorganics.com.au/products/super-greens-reds?variant=41172270153843&amp;utm_source=google&amp;utm_medium=cpc%2Ffreeshopping&amp;srsltid=AfmBOopvHOBU4lVgNjq5bJES5AJ8XDBJgDTK__NMLyRrrPaLNicJuehco90" TargetMode="External"/><Relationship Id="rId56" Type="http://schemas.openxmlformats.org/officeDocument/2006/relationships/hyperlink" Target="https://get.vitable.com.au/products/clean-greens?srsltid=AfmBOopZBlP8_PAJI2heEaki8dgqgFShuSq6W2VfnmwdxLy5tvDvxc29lH0" TargetMode="External"/><Relationship Id="rId64" Type="http://schemas.openxmlformats.org/officeDocument/2006/relationships/hyperlink" Target="https://www.allstarhealth.com/en-au/de_p_ref/58285/gsau58285/Bare_Organics_Organic_Marine_Super_Greens_Powder.htm?utm_source=google&amp;utm_medium=GPS&amp;utm_campaign=58285&amp;srsltid=AfmBOooNNoTIWGnUe0jt50JwWgnExiZUS2ohaBOaTUyiS8yeLUcPSc08Hvc" TargetMode="External"/><Relationship Id="rId69" Type="http://schemas.openxmlformats.org/officeDocument/2006/relationships/hyperlink" Target="https://vybey.com.au/products/braincare-smart-greens?variant=43810248556597&amp;country=AU&amp;currency=AUD&amp;utm_source=google&amp;utm_medium=cpc&amp;utm_campaign=google_shopping&amp;srsltid=AfmBOoobNZ4rkWO5SDBqwOjNxeJuUMgroxdyz8E6d8rXEv3l0dQykRY0Eos" TargetMode="External"/><Relationship Id="rId77" Type="http://schemas.openxmlformats.org/officeDocument/2006/relationships/hyperlink" Target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TargetMode="External"/><Relationship Id="rId8" Type="http://schemas.openxmlformats.org/officeDocument/2006/relationships/hyperlink" Target="https://www.bigw.com.au/product/melrose-organic-barley-grass-200g/p/971395?store=145&amp;gStoreCode=145" TargetMode="External"/><Relationship Id="rId51" Type="http://schemas.openxmlformats.org/officeDocument/2006/relationships/hyperlink" Target="https://au.iherb.com/pr/kuli-kuli-green-power-organic-alkalizing-super-greens-powder-6-oz-170-g/146597?gad_campaignid=1632803189&amp;gad_source=4&amp;gclid=Cj0KCQjwyIPDBhDBARIsAHJyyVgj9dHyKro8TfQTqSxgxPUXFI6pzdl0ktlcljFKfsiu3m8hcEhkc9waAujPEALw_wcB&amp;gclsrc=aw.ds" TargetMode="External"/><Relationship Id="rId72" Type="http://schemas.openxmlformats.org/officeDocument/2006/relationships/hyperlink" Target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TargetMode="External"/><Relationship Id="rId80" Type="http://schemas.openxmlformats.org/officeDocument/2006/relationships/hyperlink" Target="https://grassesoflife.com.au/product/super-greens-boost-200g/?srsltid=AfmBOor7uv8ZqnF8fQ100GVnR2yuvJ3Iqxp-qkJ-gjnLtduTBamxXNszN2E" TargetMode="External"/><Relationship Id="rId85" Type="http://schemas.openxmlformats.org/officeDocument/2006/relationships/hyperlink" Target="https://www.coles.com.au/product/melrose-essential-greens-120g-4317530?uztq=46abcbb7e16253b0cdc3e6c5bbe6a3f0&amp;srsltid=AfmBOoqwVeurJIKqCV29sNBXQNYRFJDlIPKxKkY2mYqiswwu2rA8cIfcsb0&amp;gStoreCode=942" TargetMode="External"/><Relationship Id="rId3" Type="http://schemas.openxmlformats.org/officeDocument/2006/relationships/hyperlink" Target="https://www.chemistwarehouse.com.au/buy/72585/nature-s-way-greens-plus-300g-powder" TargetMode="External"/><Relationship Id="rId12" Type="http://schemas.openxmlformats.org/officeDocument/2006/relationships/hyperlink" Target="https://www.amazonia.com/products/raw-nutrient-greens?variant=34761056452765" TargetMode="External"/><Relationship Id="rId17" Type="http://schemas.openxmlformats.org/officeDocument/2006/relationships/hyperlink" Target="https://www.healthpost.co.nz/tropeaka-superfood-greens-d-trosgd-p?sku=TROSGD&amp;srsltid=AfmBOoqz1YLF6R8Tdg_7hufKoznq9f_IphP2ApfkMOzqbzTKGtdEmL-7nkI" TargetMode="External"/><Relationship Id="rId25" Type="http://schemas.openxmlformats.org/officeDocument/2006/relationships/hyperlink" Target="https://www.amazon.com.au/Emrald-Labs-Greens-Superfood-Formula/dp/B0CC17GWH3?source=ps-sl-shoppingads-lpcontext&amp;ref_=fplfs&amp;smid=A31Z0ZUDDF19C1&amp;th=1" TargetMode="External"/><Relationship Id="rId33" Type="http://schemas.openxmlformats.org/officeDocument/2006/relationships/hyperlink" Target="https://www.amazon.com.au/Morlife-Alkalising-Supplement-Vegetables-Probiotics/dp/B09N7BZG44?source=ps-sl-shoppingads-lpcontext&amp;ref_=fplfs&amp;th=1" TargetMode="External"/><Relationship Id="rId38" Type="http://schemas.openxmlformats.org/officeDocument/2006/relationships/hyperlink" Target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TargetMode="External"/><Relationship Id="rId46" Type="http://schemas.openxmlformats.org/officeDocument/2006/relationships/hyperlink" Target="https://nutraorganics.com.au/products/super-greens-reds?variant=41172270121075&amp;utm_source=google&amp;utm_medium=cpc%2Ffreeshopping&amp;srsltid=AfmBOopvHOBU4lVgNjq5bJES5AJ8XDBJgDTK__NMLyRrrPaLNicJuehco90" TargetMode="External"/><Relationship Id="rId59" Type="http://schemas.openxmlformats.org/officeDocument/2006/relationships/hyperlink" Target="https://www.australiansportsnutrition.com.au/products/evolve-green-machine-super-greens-formula?variant=51702643589487&amp;srsltid=AfmBOoqnJGU3rDBaSAR-cGxrfZb5TIckoJ2fstpQkgZmDEx6jxTIgiY8Kmw" TargetMode="External"/><Relationship Id="rId67" Type="http://schemas.openxmlformats.org/officeDocument/2006/relationships/hyperlink" Target="https://au.iherb.com/pr/amazing-grass-organic-supergreens-powder-5-29-oz-150-g/80230?srsltid=AfmBOorFn4ZfjcLAfgsmSVVjKyg3pK3JGeDdxZ-C9excrYCLQJn9t6hDYXY" TargetMode="External"/><Relationship Id="rId20" Type="http://schemas.openxmlformats.org/officeDocument/2006/relationships/hyperlink" Target="https://www.kogan.com/au/buy/green-superfoods-powder-120g-09322837006712/" TargetMode="External"/><Relationship Id="rId41" Type="http://schemas.openxmlformats.org/officeDocument/2006/relationships/hyperlink" Target="https://www.deeto.com.au/products/wonderwild-resealable-pouch?variant=37556393214102" TargetMode="External"/><Relationship Id="rId54" Type="http://schemas.openxmlformats.org/officeDocument/2006/relationships/hyperlink" Target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TargetMode="External"/><Relationship Id="rId62" Type="http://schemas.openxmlformats.org/officeDocument/2006/relationships/hyperlink" Target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TargetMode="External"/><Relationship Id="rId70" Type="http://schemas.openxmlformats.org/officeDocument/2006/relationships/hyperlink" Target="https://www.silkrute.com.au/health-and-personal/diet-and-nutrition/supplement/oziva-superfood-greens-and-herbs-with-whole-food-250-gm/?srsltid=AfmBOooBPoDNINAlhCExCFgpJJLddbkLHDIQNksJkSCxdDILYb8xoKFwvOs" TargetMode="External"/><Relationship Id="rId75" Type="http://schemas.openxmlformats.org/officeDocument/2006/relationships/hyperlink" Target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TargetMode="External"/><Relationship Id="rId83" Type="http://schemas.openxmlformats.org/officeDocument/2006/relationships/hyperlink" Target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TargetMode="External"/><Relationship Id="rId1" Type="http://schemas.openxmlformats.org/officeDocument/2006/relationships/hyperlink" Target="https://www.woolworths.com.au/shop/productdetails/403988?googleshop=true&amp;store_code=woolworths_supermarkets_1377&amp;gStoreCode=woolworths_supermarkets_1377" TargetMode="External"/><Relationship Id="rId6" Type="http://schemas.openxmlformats.org/officeDocument/2006/relationships/hyperlink" Target="https://www.coles.com.au/product/tropeaka-superfood-greens-+-d-75g-7032956?uztq=46abcbb7e16253b0cdc3e6c5bbe6a3f0&amp;srsltid=AfmBOopp8pmBrVMQUhmrpEDNdr0cSOUKRuTHoN7Sebz8Ysxti8S5M8gNXP0&amp;gStoreCode=942" TargetMode="External"/><Relationship Id="rId15" Type="http://schemas.openxmlformats.org/officeDocument/2006/relationships/hyperlink" Target="https://www.chemistwarehouse.com.au/buy/64817/vital-all-in-one-300g-powder" TargetMode="External"/><Relationship Id="rId23" Type="http://schemas.openxmlformats.org/officeDocument/2006/relationships/hyperlink" Target="https://www.swiish.com/products/supergreen-superfood-powder?pr_prod_strat=e5_desc&amp;pr_rec_id=c6695272e&amp;pr_rec_pid=6940263153724&amp;pr_ref_pid=9670365217079&amp;pr_seq=uniform&amp;variant=40197588549692" TargetMode="External"/><Relationship Id="rId28" Type="http://schemas.openxmlformats.org/officeDocument/2006/relationships/hyperlink" Target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TargetMode="External"/><Relationship Id="rId36" Type="http://schemas.openxmlformats.org/officeDocument/2006/relationships/hyperlink" Target="https://www.chemistwarehouse.com.au/buy/147730/biogenesis-supergreens-plus-pouch-300g" TargetMode="External"/><Relationship Id="rId49" Type="http://schemas.openxmlformats.org/officeDocument/2006/relationships/hyperlink" Target="https://nutraorganics.com.au/products/super-greens-reds?variant=41172270186611&amp;utm_source=google&amp;utm_medium=cpc%2Ffreeshopping&amp;srsltid=AfmBOopvHOBU4lVgNjq5bJES5AJ8XDBJgDTK__NMLyRrrPaLNicJuehco90" TargetMode="External"/><Relationship Id="rId57" Type="http://schemas.openxmlformats.org/officeDocument/2006/relationships/hyperlink" Target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 TargetMode="External"/><Relationship Id="rId10" Type="http://schemas.openxmlformats.org/officeDocument/2006/relationships/hyperlink" Target="https://www.woolworths.com.au/shop/productdetails/571596?googleshop=true&amp;store_code=woolworths_supermarkets_1284&amp;gStoreCode=woolworths_supermarkets_1284" TargetMode="External"/><Relationship Id="rId31" Type="http://schemas.openxmlformats.org/officeDocument/2006/relationships/hyperlink" Target="https://www.nutritionwarehouse.com.au/products/greens-gut-immunity-by-red-dragon-nutritionals?variant=43575640883427" TargetMode="External"/><Relationship Id="rId44" Type="http://schemas.openxmlformats.org/officeDocument/2006/relationships/hyperlink" Target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TargetMode="External"/><Relationship Id="rId52" Type="http://schemas.openxmlformats.org/officeDocument/2006/relationships/hyperlink" Target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TargetMode="External"/><Relationship Id="rId60" Type="http://schemas.openxmlformats.org/officeDocument/2006/relationships/hyperlink" Target="https://au.womensbest.com/products/super-greens-superfoods?variant=46801167745365?utm_source%3Dshopping_organic&amp;utm_medium=google_organic_2021" TargetMode="External"/><Relationship Id="rId65" Type="http://schemas.openxmlformats.org/officeDocument/2006/relationships/hyperlink" Target="https://au.iherb.com/pr/nutricost-organic-super-greens-unflavored-3-7-oz-103-g/143557?srsltid=AfmBOop3_yuEOugknEHnBPhXotJG9DaYwd1hGxJZTXlZgpSC9f1Z15R1QCM" TargetMode="External"/><Relationship Id="rId73" Type="http://schemas.openxmlformats.org/officeDocument/2006/relationships/hyperlink" Target="https://au.iherb.com/pr/naturelo-raw-greens-whole-food-powder-mixed-berry-8-5-oz-240-g/146201" TargetMode="External"/><Relationship Id="rId78" Type="http://schemas.openxmlformats.org/officeDocument/2006/relationships/hyperlink" Target="https://www.glutenfreehub.com.au/products/organic-road-amazing-grass-supergreens" TargetMode="External"/><Relationship Id="rId81" Type="http://schemas.openxmlformats.org/officeDocument/2006/relationships/hyperlink" Target="https://www.goodness.com.au/organic-supergreens-blend-200g/?srsltid=AfmBOopbWOPvfL-PCtZibVXAFhWKzaPo-H0ddGUcZC0spR-O8pVv3lGZ5vg" TargetMode="External"/><Relationship Id="rId86" Type="http://schemas.openxmlformats.org/officeDocument/2006/relationships/hyperlink" Target="https://terrywhitechemmart.com.au/shop/product/vital-organic-greens-200g?storeId=2191&amp;gStoreCode=2191" TargetMode="External"/><Relationship Id="rId4" Type="http://schemas.openxmlformats.org/officeDocument/2006/relationships/hyperlink" Target="https://terrywhitechemmart.com.au/shop/product/melrose-organic-essential-greens-200g?storeId=4019&amp;gStoreCode=4019" TargetMode="External"/><Relationship Id="rId9" Type="http://schemas.openxmlformats.org/officeDocument/2006/relationships/hyperlink" Target="https://www.coles.com.au/product/life-botanics-vitality-greens-450g-6170251?uztq=46abcbb7e16253b0cdc3e6c5bbe6a3f0&amp;srsltid=AfmBOooQcmXbDP8C-1e5k5EjlDNzp2nTedVAago0eZj_sZ5jz2XQtzSfnHo&amp;gStoreCode=942" TargetMode="External"/><Relationship Id="rId13" Type="http://schemas.openxmlformats.org/officeDocument/2006/relationships/hyperlink" Target="https://www.coles.com.au/product/bsc-bodyscience-clean-greens-superfoods-tropical-150g-3939615?uztq=46abcbb7e16253b0cdc3e6c5bbe6a3f0&amp;srsltid=AfmBOoqILd9SNHTn_brjSODzovNjVYyVG0mimnUENEqKROUrWdY3zZ2nEgw&amp;gStoreCode=942" TargetMode="External"/><Relationship Id="rId18" Type="http://schemas.openxmlformats.org/officeDocument/2006/relationships/hyperlink" Target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TargetMode="External"/><Relationship Id="rId39" Type="http://schemas.openxmlformats.org/officeDocument/2006/relationships/hyperlink" Target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TargetMode="External"/><Relationship Id="rId34" Type="http://schemas.openxmlformats.org/officeDocument/2006/relationships/hyperlink" Target="https://www.amazon.com.au/Morlife-Alkalising-Supplement-Vegetables-Probiotics/dp/B09N7DRH1P?source=ps-sl-shoppingads-lpcontext&amp;ref_=fplfs&amp;th=1" TargetMode="External"/><Relationship Id="rId50" Type="http://schemas.openxmlformats.org/officeDocument/2006/relationships/hyperlink" Target="https://nutraorganics.com.au/products/clean-greens?variant=40863140348019&amp;utm_source=google&amp;utm_medium=cpc%2Ffreeshopping&amp;srsltid=AfmBOorlD1ylgJT0QwfX_6Nv0FsmFwOUqNL1y-sxCKOWBlnbwOqDswvpq4w" TargetMode="External"/><Relationship Id="rId55" Type="http://schemas.openxmlformats.org/officeDocument/2006/relationships/hyperlink" Target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TargetMode="External"/><Relationship Id="rId76" Type="http://schemas.openxmlformats.org/officeDocument/2006/relationships/hyperlink" Target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TargetMode="External"/><Relationship Id="rId7" Type="http://schemas.openxmlformats.org/officeDocument/2006/relationships/hyperlink" Target="https://www.coles.com.au/product/synergy-natural-super-greens-200g-7110594?uztq=46abcbb7e16253b0cdc3e6c5bbe6a3f0&amp;srsltid=AfmBOoov9n94xbbV7Tjtzk2J7ERrKH2IrnBYalKbaLGa0zfS9JFDQ7zVGDo&amp;gStoreCode=782" TargetMode="External"/><Relationship Id="rId71" Type="http://schemas.openxmlformats.org/officeDocument/2006/relationships/hyperlink" Target="https://www.elitesupps.com.au/products/super-greens-2?variant=41697466810502&amp;srsltid=AfmBOorwr9JiQpJDiVRgkgJ_J5aG5tULbAd13VIFJccxF3L3hqkKT-MW2MU" TargetMode="External"/><Relationship Id="rId2" Type="http://schemas.openxmlformats.org/officeDocument/2006/relationships/hyperlink" Target="https://www.amazon.com.au/Natures-Way-Super-Greens-Kilograms/dp/B00O8UIWNU?source=ps-sl-shoppingads-lpcontext&amp;ref_=fplfs&amp;psc=1&amp;smid=ANEGB3WVEVKZB" TargetMode="External"/><Relationship Id="rId29" Type="http://schemas.openxmlformats.org/officeDocument/2006/relationships/hyperlink" Target="https://www.nutritionwarehouse.com.au/products/greens-gut-immunity-by-red-dragon-nutritionals?variant=44436460241123" TargetMode="External"/><Relationship Id="rId24" Type="http://schemas.openxmlformats.org/officeDocument/2006/relationships/hyperlink" Target="https://www.nutritionwarehouse.com.au/products/green-boost-by-formula-health?variant=43203905618147" TargetMode="External"/><Relationship Id="rId40" Type="http://schemas.openxmlformats.org/officeDocument/2006/relationships/hyperlink" Target="https://www.amazon.com.au/Green-Envy-Greens-Tropical-Flavour/dp/B09H75XLX8?source=ps-sl-shoppingads-lpcontext&amp;ref_=fplfs&amp;psc=1&amp;smid=AY4Z0F894I8UQ" TargetMode="External"/><Relationship Id="rId45" Type="http://schemas.openxmlformats.org/officeDocument/2006/relationships/hyperlink" Target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TargetMode="External"/><Relationship Id="rId66" Type="http://schemas.openxmlformats.org/officeDocument/2006/relationships/hyperlink" Target="https://www.muscleandstrength.com/store/smarter-greens-daily-wellness-powder.html?___store=au&amp;___shipping=AU&amp;srsltid=AfmBOoq87sMvQPwfNb_6IWDv7dtsC6HsAz9fYmYWieDzsaOzuuiFqBG8LIk" TargetMode="External"/><Relationship Id="rId87" Type="http://schemas.openxmlformats.org/officeDocument/2006/relationships/drawing" Target="../drawings/drawing1.xml"/><Relationship Id="rId61" Type="http://schemas.openxmlformats.org/officeDocument/2006/relationships/hyperlink" Target="https://www.amazon.com.au/Flavoured-Superfood-Dietary-Suppliment-Serving/dp/B0CKSRQM7H?source=ps-sl-shoppingads-lpcontext&amp;ref_=fplfs&amp;psc=1&amp;smid=AY4Z0F894I8UQ" TargetMode="External"/><Relationship Id="rId82" Type="http://schemas.openxmlformats.org/officeDocument/2006/relationships/hyperlink" Target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utritionwarehouse.com.au/products/green-boost-by-formula-health?variant=43203905618147" TargetMode="External"/><Relationship Id="rId21" Type="http://schemas.openxmlformats.org/officeDocument/2006/relationships/hyperlink" Target="https://www.nutritionwarehouse.com.au/products/all-natural-daily-greens-by-muscle-nation?variant=42404185538787" TargetMode="External"/><Relationship Id="rId42" Type="http://schemas.openxmlformats.org/officeDocument/2006/relationships/hyperlink" Target="https://www.amazon.com.au/Green-Envy-Greens-Tropical-Flavour/dp/B09H75XLX8?source=ps-sl-shoppingads-lpcontext&amp;ref_=fplfs&amp;psc=1&amp;smid=AY4Z0F894I8UQ" TargetMode="External"/><Relationship Id="rId47" Type="http://schemas.openxmlformats.org/officeDocument/2006/relationships/hyperlink" Target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TargetMode="External"/><Relationship Id="rId63" Type="http://schemas.openxmlformats.org/officeDocument/2006/relationships/hyperlink" Target="https://www.amazon.com.au/Flavoured-Superfood-Dietary-Suppliment-Serving/dp/B0CKSRQM7H?source=ps-sl-shoppingads-lpcontext&amp;ref_=fplfs&amp;psc=1&amp;smid=AY4Z0F894I8UQ" TargetMode="External"/><Relationship Id="rId68" Type="http://schemas.openxmlformats.org/officeDocument/2006/relationships/hyperlink" Target="https://www.muscleandstrength.com/store/smarter-greens-daily-wellness-powder.html?___store=au&amp;___shipping=AU&amp;srsltid=AfmBOoq87sMvQPwfNb_6IWDv7dtsC6HsAz9fYmYWieDzsaOzuuiFqBG8LIk" TargetMode="External"/><Relationship Id="rId84" Type="http://schemas.openxmlformats.org/officeDocument/2006/relationships/hyperlink" Target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TargetMode="External"/><Relationship Id="rId89" Type="http://schemas.openxmlformats.org/officeDocument/2006/relationships/drawing" Target="../drawings/drawing2.xml"/><Relationship Id="rId16" Type="http://schemas.openxmlformats.org/officeDocument/2006/relationships/hyperlink" Target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TargetMode="External"/><Relationship Id="rId11" Type="http://schemas.openxmlformats.org/officeDocument/2006/relationships/hyperlink" Target="https://www.coles.com.au/product/life-botanics-vitality-greens-450g-6170251?uztq=46abcbb7e16253b0cdc3e6c5bbe6a3f0&amp;srsltid=AfmBOooQcmXbDP8C-1e5k5EjlDNzp2nTedVAago0eZj_sZ5jz2XQtzSfnHo&amp;gStoreCode=942" TargetMode="External"/><Relationship Id="rId32" Type="http://schemas.openxmlformats.org/officeDocument/2006/relationships/hyperlink" Target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TargetMode="External"/><Relationship Id="rId37" Type="http://schemas.openxmlformats.org/officeDocument/2006/relationships/hyperlink" Target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TargetMode="External"/><Relationship Id="rId53" Type="http://schemas.openxmlformats.org/officeDocument/2006/relationships/hyperlink" Target="https://au.iherb.com/pr/kuli-kuli-green-power-organic-alkalizing-super-greens-powder-6-oz-170-g/146597?gad_campaignid=1632803189&amp;gad_source=4&amp;gclid=Cj0KCQjwyIPDBhDBARIsAHJyyVgj9dHyKro8TfQTqSxgxPUXFI6pzdl0ktlcljFKfsiu3m8hcEhkc9waAujPEALw_wcB&amp;gclsrc=aw.ds" TargetMode="External"/><Relationship Id="rId58" Type="http://schemas.openxmlformats.org/officeDocument/2006/relationships/hyperlink" Target="https://get.vitable.com.au/products/clean-greens?srsltid=AfmBOopZBlP8_PAJI2heEaki8dgqgFShuSq6W2VfnmwdxLy5tvDvxc29lH0" TargetMode="External"/><Relationship Id="rId74" Type="http://schemas.openxmlformats.org/officeDocument/2006/relationships/hyperlink" Target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TargetMode="External"/><Relationship Id="rId79" Type="http://schemas.openxmlformats.org/officeDocument/2006/relationships/hyperlink" Target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TargetMode="External"/><Relationship Id="rId5" Type="http://schemas.openxmlformats.org/officeDocument/2006/relationships/hyperlink" Target="https://www.chemistwarehouse.com.au/buy/72585/nature-s-way-greens-plus-300g-powder" TargetMode="External"/><Relationship Id="rId90" Type="http://schemas.openxmlformats.org/officeDocument/2006/relationships/table" Target="../tables/table1.xml"/><Relationship Id="rId14" Type="http://schemas.openxmlformats.org/officeDocument/2006/relationships/hyperlink" Target="https://www.amazonia.com/products/raw-nutrient-greens?variant=34761056452765" TargetMode="External"/><Relationship Id="rId22" Type="http://schemas.openxmlformats.org/officeDocument/2006/relationships/hyperlink" Target="https://www.kogan.com/au/buy/green-superfoods-powder-120g-09322837006712/" TargetMode="External"/><Relationship Id="rId27" Type="http://schemas.openxmlformats.org/officeDocument/2006/relationships/hyperlink" Target="https://www.amazon.com.au/Emrald-Labs-Greens-Superfood-Formula/dp/B0CC17GWH3?source=ps-sl-shoppingads-lpcontext&amp;ref_=fplfs&amp;smid=A31Z0ZUDDF19C1&amp;th=1" TargetMode="External"/><Relationship Id="rId30" Type="http://schemas.openxmlformats.org/officeDocument/2006/relationships/hyperlink" Target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TargetMode="External"/><Relationship Id="rId35" Type="http://schemas.openxmlformats.org/officeDocument/2006/relationships/hyperlink" Target="https://www.amazon.com.au/Morlife-Alkalising-Supplement-Vegetables-Probiotics/dp/B09N7BZG44?source=ps-sl-shoppingads-lpcontext&amp;ref_=fplfs&amp;th=1" TargetMode="External"/><Relationship Id="rId43" Type="http://schemas.openxmlformats.org/officeDocument/2006/relationships/hyperlink" Target="https://www.deeto.com.au/products/wonderwild-resealable-pouch?variant=37556393214102" TargetMode="External"/><Relationship Id="rId48" Type="http://schemas.openxmlformats.org/officeDocument/2006/relationships/hyperlink" Target="https://nutraorganics.com.au/products/super-greens-reds?variant=41172270121075&amp;utm_source=google&amp;utm_medium=cpc%2Ffreeshopping&amp;srsltid=AfmBOopvHOBU4lVgNjq5bJES5AJ8XDBJgDTK__NMLyRrrPaLNicJuehco90" TargetMode="External"/><Relationship Id="rId56" Type="http://schemas.openxmlformats.org/officeDocument/2006/relationships/hyperlink" Target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TargetMode="External"/><Relationship Id="rId64" Type="http://schemas.openxmlformats.org/officeDocument/2006/relationships/hyperlink" Target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TargetMode="External"/><Relationship Id="rId69" Type="http://schemas.openxmlformats.org/officeDocument/2006/relationships/hyperlink" Target="https://au.iherb.com/pr/amazing-grass-organic-supergreens-powder-5-29-oz-150-g/80230?srsltid=AfmBOorFn4ZfjcLAfgsmSVVjKyg3pK3JGeDdxZ-C9excrYCLQJn9t6hDYXY" TargetMode="External"/><Relationship Id="rId77" Type="http://schemas.openxmlformats.org/officeDocument/2006/relationships/hyperlink" Target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TargetMode="External"/><Relationship Id="rId8" Type="http://schemas.openxmlformats.org/officeDocument/2006/relationships/hyperlink" Target="https://www.coles.com.au/product/tropeaka-superfood-greens-+-d-75g-7032956?uztq=46abcbb7e16253b0cdc3e6c5bbe6a3f0&amp;srsltid=AfmBOopp8pmBrVMQUhmrpEDNdr0cSOUKRuTHoN7Sebz8Ysxti8S5M8gNXP0&amp;gStoreCode=942" TargetMode="External"/><Relationship Id="rId51" Type="http://schemas.openxmlformats.org/officeDocument/2006/relationships/hyperlink" Target="https://nutraorganics.com.au/products/super-greens-reds?variant=41172270186611&amp;utm_source=google&amp;utm_medium=cpc%2Ffreeshopping&amp;srsltid=AfmBOopvHOBU4lVgNjq5bJES5AJ8XDBJgDTK__NMLyRrrPaLNicJuehco90" TargetMode="External"/><Relationship Id="rId72" Type="http://schemas.openxmlformats.org/officeDocument/2006/relationships/hyperlink" Target="https://www.silkrute.com.au/health-and-personal/diet-and-nutrition/supplement/oziva-superfood-greens-and-herbs-with-whole-food-250-gm/?srsltid=AfmBOooBPoDNINAlhCExCFgpJJLddbkLHDIQNksJkSCxdDILYb8xoKFwvOs" TargetMode="External"/><Relationship Id="rId80" Type="http://schemas.openxmlformats.org/officeDocument/2006/relationships/hyperlink" Target="https://www.glutenfreehub.com.au/products/organic-road-amazing-grass-supergreens" TargetMode="External"/><Relationship Id="rId85" Type="http://schemas.openxmlformats.org/officeDocument/2006/relationships/hyperlink" Target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TargetMode="External"/><Relationship Id="rId3" Type="http://schemas.openxmlformats.org/officeDocument/2006/relationships/hyperlink" Target="https://www.woolworths.com.au/shop/productdetails/403988?googleshop=true&amp;store_code=woolworths_supermarkets_1377&amp;gStoreCode=woolworths_supermarkets_1377" TargetMode="External"/><Relationship Id="rId12" Type="http://schemas.openxmlformats.org/officeDocument/2006/relationships/hyperlink" Target="https://www.woolworths.com.au/shop/productdetails/571596?googleshop=true&amp;store_code=woolworths_supermarkets_1284&amp;gStoreCode=woolworths_supermarkets_1284" TargetMode="External"/><Relationship Id="rId17" Type="http://schemas.openxmlformats.org/officeDocument/2006/relationships/hyperlink" Target="https://www.chemistwarehouse.com.au/buy/64817/vital-all-in-one-300g-powder" TargetMode="External"/><Relationship Id="rId25" Type="http://schemas.openxmlformats.org/officeDocument/2006/relationships/hyperlink" Target="https://www.swiish.com/products/supergreen-superfood-powder?pr_prod_strat=e5_desc&amp;pr_rec_id=c6695272e&amp;pr_rec_pid=6940263153724&amp;pr_ref_pid=9670365217079&amp;pr_seq=uniform&amp;variant=40197588549692" TargetMode="External"/><Relationship Id="rId33" Type="http://schemas.openxmlformats.org/officeDocument/2006/relationships/hyperlink" Target="https://www.nutritionwarehouse.com.au/products/greens-gut-immunity-by-red-dragon-nutritionals?variant=43575640883427" TargetMode="External"/><Relationship Id="rId38" Type="http://schemas.openxmlformats.org/officeDocument/2006/relationships/hyperlink" Target="https://www.chemistwarehouse.com.au/buy/147730/biogenesis-supergreens-plus-pouch-300g" TargetMode="External"/><Relationship Id="rId46" Type="http://schemas.openxmlformats.org/officeDocument/2006/relationships/hyperlink" Target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TargetMode="External"/><Relationship Id="rId59" Type="http://schemas.openxmlformats.org/officeDocument/2006/relationships/hyperlink" Target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 TargetMode="External"/><Relationship Id="rId67" Type="http://schemas.openxmlformats.org/officeDocument/2006/relationships/hyperlink" Target="https://au.iherb.com/pr/nutricost-organic-super-greens-unflavored-3-7-oz-103-g/143557?srsltid=AfmBOop3_yuEOugknEHnBPhXotJG9DaYwd1hGxJZTXlZgpSC9f1Z15R1QCM" TargetMode="External"/><Relationship Id="rId20" Type="http://schemas.openxmlformats.org/officeDocument/2006/relationships/hyperlink" Target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TargetMode="External"/><Relationship Id="rId41" Type="http://schemas.openxmlformats.org/officeDocument/2006/relationships/hyperlink" Target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TargetMode="External"/><Relationship Id="rId54" Type="http://schemas.openxmlformats.org/officeDocument/2006/relationships/hyperlink" Target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TargetMode="External"/><Relationship Id="rId62" Type="http://schemas.openxmlformats.org/officeDocument/2006/relationships/hyperlink" Target="https://au.womensbest.com/products/super-greens-superfoods?variant=46801167745365?utm_source%3Dshopping_organic&amp;utm_medium=google_organic_2021" TargetMode="External"/><Relationship Id="rId70" Type="http://schemas.openxmlformats.org/officeDocument/2006/relationships/hyperlink" Target="https://www.athealthaustralia.com.au/products/organic-super-greens?variant=921336735&amp;utm_source=google&amp;utm_medium=cpc&amp;utm_campaign=Google+Shopping&amp;stkn=f39886eb5423&amp;srsltid=AfmBOoqfbQinkuupLVaTzNk21oGvb_louPdmzRdshRzMQ9edw0z7Vh7KhPo" TargetMode="External"/><Relationship Id="rId75" Type="http://schemas.openxmlformats.org/officeDocument/2006/relationships/hyperlink" Target="https://au.iherb.com/pr/naturelo-raw-greens-whole-food-powder-mixed-berry-8-5-oz-240-g/146201" TargetMode="External"/><Relationship Id="rId83" Type="http://schemas.openxmlformats.org/officeDocument/2006/relationships/hyperlink" Target="https://www.goodness.com.au/organic-supergreens-blend-200g/?srsltid=AfmBOopbWOPvfL-PCtZibVXAFhWKzaPo-H0ddGUcZC0spR-O8pVv3lGZ5vg" TargetMode="External"/><Relationship Id="rId88" Type="http://schemas.openxmlformats.org/officeDocument/2006/relationships/hyperlink" Target="https://terrywhitechemmart.com.au/shop/product/vital-organic-greens-200g?storeId=2191&amp;gStoreCode=2191" TargetMode="External"/><Relationship Id="rId1" Type="http://schemas.openxmlformats.org/officeDocument/2006/relationships/pivotTable" Target="../pivotTables/pivotTable1.xml"/><Relationship Id="rId6" Type="http://schemas.openxmlformats.org/officeDocument/2006/relationships/hyperlink" Target="https://terrywhitechemmart.com.au/shop/product/melrose-organic-essential-greens-200g?storeId=4019&amp;gStoreCode=4019" TargetMode="External"/><Relationship Id="rId15" Type="http://schemas.openxmlformats.org/officeDocument/2006/relationships/hyperlink" Target="https://www.coles.com.au/product/bsc-bodyscience-clean-greens-superfoods-tropical-150g-3939615?uztq=46abcbb7e16253b0cdc3e6c5bbe6a3f0&amp;srsltid=AfmBOoqILd9SNHTn_brjSODzovNjVYyVG0mimnUENEqKROUrWdY3zZ2nEgw&amp;gStoreCode=942" TargetMode="External"/><Relationship Id="rId23" Type="http://schemas.openxmlformats.org/officeDocument/2006/relationships/hyperlink" Target="https://thebeautychef.com/products/daily-supergreens-inner-beauty-support-pineapple?srsltid=AfmBOoqpaA8Jwh_BsVcRXyMJ9zihItWRU1sQz2Fc83rml35ne7YHAT18a-8" TargetMode="External"/><Relationship Id="rId28" Type="http://schemas.openxmlformats.org/officeDocument/2006/relationships/hyperlink" Target="https://www.amazon.com.au/Emrald-Labs-Greens-Superfood-Formula/dp/B0919TGYW6?source=ps-sl-shoppingads-lpcontext&amp;ref_=fplfs&amp;th=1" TargetMode="External"/><Relationship Id="rId36" Type="http://schemas.openxmlformats.org/officeDocument/2006/relationships/hyperlink" Target="https://www.amazon.com.au/Morlife-Alkalising-Supplement-Vegetables-Probiotics/dp/B09N7DRH1P?source=ps-sl-shoppingads-lpcontext&amp;ref_=fplfs&amp;th=1" TargetMode="External"/><Relationship Id="rId49" Type="http://schemas.openxmlformats.org/officeDocument/2006/relationships/hyperlink" Target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TargetMode="External"/><Relationship Id="rId57" Type="http://schemas.openxmlformats.org/officeDocument/2006/relationships/hyperlink" Target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TargetMode="External"/><Relationship Id="rId10" Type="http://schemas.openxmlformats.org/officeDocument/2006/relationships/hyperlink" Target="https://www.bigw.com.au/product/melrose-organic-barley-grass-200g/p/971395?store=145&amp;gStoreCode=145" TargetMode="External"/><Relationship Id="rId31" Type="http://schemas.openxmlformats.org/officeDocument/2006/relationships/hyperlink" Target="https://www.nutritionwarehouse.com.au/products/greens-gut-immunity-by-red-dragon-nutritionals?variant=44436460241123" TargetMode="External"/><Relationship Id="rId44" Type="http://schemas.openxmlformats.org/officeDocument/2006/relationships/hyperlink" Target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TargetMode="External"/><Relationship Id="rId52" Type="http://schemas.openxmlformats.org/officeDocument/2006/relationships/hyperlink" Target="https://nutraorganics.com.au/products/clean-greens?variant=40863140348019&amp;utm_source=google&amp;utm_medium=cpc%2Ffreeshopping&amp;srsltid=AfmBOorlD1ylgJT0QwfX_6Nv0FsmFwOUqNL1y-sxCKOWBlnbwOqDswvpq4w" TargetMode="External"/><Relationship Id="rId60" Type="http://schemas.openxmlformats.org/officeDocument/2006/relationships/hyperlink" Target="https://www.nutritionwarehouse.com.au/products/good-green-vitality-by-nuzest?variant=42404049354979" TargetMode="External"/><Relationship Id="rId65" Type="http://schemas.openxmlformats.org/officeDocument/2006/relationships/hyperlink" Target="https://www.davidjonespharmacy.com.au/microrganics-green-nutritionals-hawaiian-pacifica~27082?srsltid=AfmBOorvnFq_QgaMv7XLdhXqd6kF3VvSGW2jtnp8e3loy3TF7YAewWV-3DU" TargetMode="External"/><Relationship Id="rId73" Type="http://schemas.openxmlformats.org/officeDocument/2006/relationships/hyperlink" Target="https://www.elitesupps.com.au/products/super-greens-2?variant=41697466810502&amp;srsltid=AfmBOorwr9JiQpJDiVRgkgJ_J5aG5tULbAd13VIFJccxF3L3hqkKT-MW2MU" TargetMode="External"/><Relationship Id="rId78" Type="http://schemas.openxmlformats.org/officeDocument/2006/relationships/hyperlink" Target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TargetMode="External"/><Relationship Id="rId81" Type="http://schemas.openxmlformats.org/officeDocument/2006/relationships/hyperlink" Target="https://shop.bulletproof.com/products/greens-powder-jar" TargetMode="External"/><Relationship Id="rId86" Type="http://schemas.openxmlformats.org/officeDocument/2006/relationships/hyperlink" Target="https://nutraorganics.com.au/products/super-greens-reds-watermelon-strawberry?variant=42129428873331" TargetMode="External"/><Relationship Id="rId4" Type="http://schemas.openxmlformats.org/officeDocument/2006/relationships/hyperlink" Target="https://www.amazon.com.au/Natures-Way-Super-Greens-Kilograms/dp/B00O8UIWNU?source=ps-sl-shoppingads-lpcontext&amp;ref_=fplfs&amp;psc=1&amp;smid=ANEGB3WVEVKZB" TargetMode="External"/><Relationship Id="rId9" Type="http://schemas.openxmlformats.org/officeDocument/2006/relationships/hyperlink" Target="https://www.coles.com.au/product/synergy-natural-super-greens-200g-7110594?uztq=46abcbb7e16253b0cdc3e6c5bbe6a3f0&amp;srsltid=AfmBOoov9n94xbbV7Tjtzk2J7ERrKH2IrnBYalKbaLGa0zfS9JFDQ7zVGDo&amp;gStoreCode=782" TargetMode="External"/><Relationship Id="rId13" Type="http://schemas.openxmlformats.org/officeDocument/2006/relationships/hyperlink" Target="https://www.chemistwarehouse.com.au/buy/84847/healthy-care-super-greens-600g" TargetMode="External"/><Relationship Id="rId18" Type="http://schemas.openxmlformats.org/officeDocument/2006/relationships/hyperlink" Target="https://pranaon.com/products/super-greens?variant=39272273117237&amp;country=AU&amp;currency=AUD&amp;utm_medium=product_sync&amp;utm_source=google&amp;utm_content=sag_organic&amp;utm_campaign=sag_organic&amp;srsltid=AfmBOopIYkON9SoRwoz5jmE-tzVS1GwtvmshXtePxR4RyppmtWqsmkOj4CA" TargetMode="External"/><Relationship Id="rId39" Type="http://schemas.openxmlformats.org/officeDocument/2006/relationships/hyperlink" Target="https://www.forestsuperfoods.com.au/products/australian-greens?_pos=2&amp;_sid=59853c255&amp;_ss=r" TargetMode="External"/><Relationship Id="rId34" Type="http://schemas.openxmlformats.org/officeDocument/2006/relationships/hyperlink" Target="https://www.amazon.com.au/Morlife-Alkalising-Supplement-Vegetables-Probiotics/dp/B09N7CJGYS?source=ps-sl-shoppingads-lpcontext&amp;ref_=fplfs&amp;smid=A1GLPI3EKSSX0B&amp;th=1" TargetMode="External"/><Relationship Id="rId50" Type="http://schemas.openxmlformats.org/officeDocument/2006/relationships/hyperlink" Target="https://nutraorganics.com.au/products/super-greens-reds?variant=41172270153843&amp;utm_source=google&amp;utm_medium=cpc%2Ffreeshopping&amp;srsltid=AfmBOopvHOBU4lVgNjq5bJES5AJ8XDBJgDTK__NMLyRrrPaLNicJuehco90" TargetMode="External"/><Relationship Id="rId55" Type="http://schemas.openxmlformats.org/officeDocument/2006/relationships/hyperlink" Target="https://www.nutritionwarehouse.com.au/products/pure-organic-daily-greens-by-x50-lifestyle?variant=45525532836067" TargetMode="External"/><Relationship Id="rId76" Type="http://schemas.openxmlformats.org/officeDocument/2006/relationships/hyperlink" Target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TargetMode="External"/><Relationship Id="rId7" Type="http://schemas.openxmlformats.org/officeDocument/2006/relationships/hyperlink" Target="https://www.bigw.com.au/product/natures-way-super-reds-plus-greens-100g/p/9900695830?srsltid=AfmBOorEpvFQAWrnkgTKYrtFFOsZsun7EwUgQ2gWGGyfBKFm6Kw_Wipmfsk" TargetMode="External"/><Relationship Id="rId71" Type="http://schemas.openxmlformats.org/officeDocument/2006/relationships/hyperlink" Target="https://vybey.com.au/products/braincare-smart-greens?variant=43810248556597&amp;country=AU&amp;currency=AUD&amp;utm_source=google&amp;utm_medium=cpc&amp;utm_campaign=google_shopping&amp;srsltid=AfmBOoobNZ4rkWO5SDBqwOjNxeJuUMgroxdyz8E6d8rXEv3l0dQykRY0Eos" TargetMode="External"/><Relationship Id="rId2" Type="http://schemas.openxmlformats.org/officeDocument/2006/relationships/pivotTable" Target="../pivotTables/pivotTable2.xml"/><Relationship Id="rId29" Type="http://schemas.openxmlformats.org/officeDocument/2006/relationships/hyperlink" Target="https://www.trueprotein.com.au/products/greens?variant=44488002207918" TargetMode="External"/><Relationship Id="rId24" Type="http://schemas.openxmlformats.org/officeDocument/2006/relationships/hyperlink" Target="https://www.powerhousesupplements.com.au/products/ehp-labs-oxygreens?currency=AUD&amp;variant=43934672093432&amp;utm_source=google&amp;utm_medium=cpc&amp;utm_campaign=Google+Shopping&amp;stkn=a0fe7017af89&amp;srsltid=AfmBOor5mdGXqFfyOQayfrXG0BrDhqELEdw-69-v4OrZZ58WTMZ4BxNsy58" TargetMode="External"/><Relationship Id="rId40" Type="http://schemas.openxmlformats.org/officeDocument/2006/relationships/hyperlink" Target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TargetMode="External"/><Relationship Id="rId45" Type="http://schemas.openxmlformats.org/officeDocument/2006/relationships/hyperlink" Target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TargetMode="External"/><Relationship Id="rId66" Type="http://schemas.openxmlformats.org/officeDocument/2006/relationships/hyperlink" Target="https://www.allstarhealth.com/en-au/de_p_ref/58285/gsau58285/Bare_Organics_Organic_Marine_Super_Greens_Powder.htm?utm_source=google&amp;utm_medium=GPS&amp;utm_campaign=58285&amp;srsltid=AfmBOooNNoTIWGnUe0jt50JwWgnExiZUS2ohaBOaTUyiS8yeLUcPSc08Hvc" TargetMode="External"/><Relationship Id="rId87" Type="http://schemas.openxmlformats.org/officeDocument/2006/relationships/hyperlink" Target="https://www.coles.com.au/product/melrose-essential-greens-120g-4317530?uztq=46abcbb7e16253b0cdc3e6c5bbe6a3f0&amp;srsltid=AfmBOoqwVeurJIKqCV29sNBXQNYRFJDlIPKxKkY2mYqiswwu2rA8cIfcsb0&amp;gStoreCode=942" TargetMode="External"/><Relationship Id="rId61" Type="http://schemas.openxmlformats.org/officeDocument/2006/relationships/hyperlink" Target="https://www.australiansportsnutrition.com.au/products/evolve-green-machine-super-greens-formula?variant=51702643589487&amp;srsltid=AfmBOoqnJGU3rDBaSAR-cGxrfZb5TIckoJ2fstpQkgZmDEx6jxTIgiY8Kmw" TargetMode="External"/><Relationship Id="rId82" Type="http://schemas.openxmlformats.org/officeDocument/2006/relationships/hyperlink" Target="https://grassesoflife.com.au/product/super-greens-boost-200g/?srsltid=AfmBOor7uv8ZqnF8fQ100GVnR2yuvJ3Iqxp-qkJ-gjnLtduTBamxXNszN2E" TargetMode="External"/><Relationship Id="rId19" Type="http://schemas.openxmlformats.org/officeDocument/2006/relationships/hyperlink" Target="https://www.healthpost.co.nz/tropeaka-superfood-greens-d-trosgd-p?sku=TROSGD&amp;srsltid=AfmBOoqz1YLF6R8Tdg_7hufKoznq9f_IphP2ApfkMOzqbzTKGtdEmL-7nkI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mazon.com.au/Emrald-Labs-Greens-Superfood-Formula/dp/B0CC17GWH3?source=ps-sl-shoppingads-lpcontext&amp;ref_=fplfs&amp;smid=A31Z0ZUDDF19C1&amp;th=1" TargetMode="External"/><Relationship Id="rId21" Type="http://schemas.openxmlformats.org/officeDocument/2006/relationships/hyperlink" Target="https://www.kogan.com/au/buy/green-superfoods-powder-120g-09322837006712/" TargetMode="External"/><Relationship Id="rId42" Type="http://schemas.openxmlformats.org/officeDocument/2006/relationships/hyperlink" Target="https://www.deeto.com.au/products/wonderwild-resealable-pouch?variant=37556393214102" TargetMode="External"/><Relationship Id="rId47" Type="http://schemas.openxmlformats.org/officeDocument/2006/relationships/hyperlink" Target="https://nutraorganics.com.au/products/super-greens-reds?variant=41172270121075&amp;utm_source=google&amp;utm_medium=cpc%2Ffreeshopping&amp;srsltid=AfmBOopvHOBU4lVgNjq5bJES5AJ8XDBJgDTK__NMLyRrrPaLNicJuehco90" TargetMode="External"/><Relationship Id="rId63" Type="http://schemas.openxmlformats.org/officeDocument/2006/relationships/hyperlink" Target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TargetMode="External"/><Relationship Id="rId68" Type="http://schemas.openxmlformats.org/officeDocument/2006/relationships/hyperlink" Target="https://au.iherb.com/pr/amazing-grass-organic-supergreens-powder-5-29-oz-150-g/80230?srsltid=AfmBOorFn4ZfjcLAfgsmSVVjKyg3pK3JGeDdxZ-C9excrYCLQJn9t6hDYXY" TargetMode="External"/><Relationship Id="rId84" Type="http://schemas.openxmlformats.org/officeDocument/2006/relationships/hyperlink" Target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TargetMode="External"/><Relationship Id="rId89" Type="http://schemas.openxmlformats.org/officeDocument/2006/relationships/table" Target="../tables/table2.xml"/><Relationship Id="rId16" Type="http://schemas.openxmlformats.org/officeDocument/2006/relationships/hyperlink" Target="https://www.chemistwarehouse.com.au/buy/64817/vital-all-in-one-300g-powder" TargetMode="External"/><Relationship Id="rId11" Type="http://schemas.openxmlformats.org/officeDocument/2006/relationships/hyperlink" Target="https://www.woolworths.com.au/shop/productdetails/571596?googleshop=true&amp;store_code=woolworths_supermarkets_1284&amp;gStoreCode=woolworths_supermarkets_1284" TargetMode="External"/><Relationship Id="rId32" Type="http://schemas.openxmlformats.org/officeDocument/2006/relationships/hyperlink" Target="https://www.nutritionwarehouse.com.au/products/greens-gut-immunity-by-red-dragon-nutritionals?variant=43575640883427" TargetMode="External"/><Relationship Id="rId37" Type="http://schemas.openxmlformats.org/officeDocument/2006/relationships/hyperlink" Target="https://www.chemistwarehouse.com.au/buy/147730/biogenesis-supergreens-plus-pouch-300g" TargetMode="External"/><Relationship Id="rId53" Type="http://schemas.openxmlformats.org/officeDocument/2006/relationships/hyperlink" Target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TargetMode="External"/><Relationship Id="rId58" Type="http://schemas.openxmlformats.org/officeDocument/2006/relationships/hyperlink" Target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 TargetMode="External"/><Relationship Id="rId74" Type="http://schemas.openxmlformats.org/officeDocument/2006/relationships/hyperlink" Target="https://au.iherb.com/pr/naturelo-raw-greens-whole-food-powder-mixed-berry-8-5-oz-240-g/146201" TargetMode="External"/><Relationship Id="rId79" Type="http://schemas.openxmlformats.org/officeDocument/2006/relationships/hyperlink" Target="https://www.glutenfreehub.com.au/products/organic-road-amazing-grass-supergreens" TargetMode="External"/><Relationship Id="rId5" Type="http://schemas.openxmlformats.org/officeDocument/2006/relationships/hyperlink" Target="https://terrywhitechemmart.com.au/shop/product/melrose-organic-essential-greens-200g?storeId=4019&amp;gStoreCode=4019" TargetMode="External"/><Relationship Id="rId14" Type="http://schemas.openxmlformats.org/officeDocument/2006/relationships/hyperlink" Target="https://www.coles.com.au/product/bsc-bodyscience-clean-greens-superfoods-tropical-150g-3939615?uztq=46abcbb7e16253b0cdc3e6c5bbe6a3f0&amp;srsltid=AfmBOoqILd9SNHTn_brjSODzovNjVYyVG0mimnUENEqKROUrWdY3zZ2nEgw&amp;gStoreCode=942" TargetMode="External"/><Relationship Id="rId22" Type="http://schemas.openxmlformats.org/officeDocument/2006/relationships/hyperlink" Target="https://thebeautychef.com/products/daily-supergreens-inner-beauty-support-pineapple?srsltid=AfmBOoqpaA8Jwh_BsVcRXyMJ9zihItWRU1sQz2Fc83rml35ne7YHAT18a-8" TargetMode="External"/><Relationship Id="rId27" Type="http://schemas.openxmlformats.org/officeDocument/2006/relationships/hyperlink" Target="https://www.amazon.com.au/Emrald-Labs-Greens-Superfood-Formula/dp/B0919TGYW6?source=ps-sl-shoppingads-lpcontext&amp;ref_=fplfs&amp;th=1" TargetMode="External"/><Relationship Id="rId30" Type="http://schemas.openxmlformats.org/officeDocument/2006/relationships/hyperlink" Target="https://www.nutritionwarehouse.com.au/products/greens-gut-immunity-by-red-dragon-nutritionals?variant=44436460241123" TargetMode="External"/><Relationship Id="rId35" Type="http://schemas.openxmlformats.org/officeDocument/2006/relationships/hyperlink" Target="https://www.amazon.com.au/Morlife-Alkalising-Supplement-Vegetables-Probiotics/dp/B09N7DRH1P?source=ps-sl-shoppingads-lpcontext&amp;ref_=fplfs&amp;th=1" TargetMode="External"/><Relationship Id="rId43" Type="http://schemas.openxmlformats.org/officeDocument/2006/relationships/hyperlink" Target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TargetMode="External"/><Relationship Id="rId48" Type="http://schemas.openxmlformats.org/officeDocument/2006/relationships/hyperlink" Target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TargetMode="External"/><Relationship Id="rId56" Type="http://schemas.openxmlformats.org/officeDocument/2006/relationships/hyperlink" Target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TargetMode="External"/><Relationship Id="rId64" Type="http://schemas.openxmlformats.org/officeDocument/2006/relationships/hyperlink" Target="https://www.davidjonespharmacy.com.au/microrganics-green-nutritionals-hawaiian-pacifica~27082?srsltid=AfmBOorvnFq_QgaMv7XLdhXqd6kF3VvSGW2jtnp8e3loy3TF7YAewWV-3DU" TargetMode="External"/><Relationship Id="rId69" Type="http://schemas.openxmlformats.org/officeDocument/2006/relationships/hyperlink" Target="https://www.athealthaustralia.com.au/products/organic-super-greens?variant=921336735&amp;utm_source=google&amp;utm_medium=cpc&amp;utm_campaign=Google+Shopping&amp;stkn=f39886eb5423&amp;srsltid=AfmBOoqfbQinkuupLVaTzNk21oGvb_louPdmzRdshRzMQ9edw0z7Vh7KhPo" TargetMode="External"/><Relationship Id="rId77" Type="http://schemas.openxmlformats.org/officeDocument/2006/relationships/hyperlink" Target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TargetMode="External"/><Relationship Id="rId8" Type="http://schemas.openxmlformats.org/officeDocument/2006/relationships/hyperlink" Target="https://www.coles.com.au/product/synergy-natural-super-greens-200g-7110594?uztq=46abcbb7e16253b0cdc3e6c5bbe6a3f0&amp;srsltid=AfmBOoov9n94xbbV7Tjtzk2J7ERrKH2IrnBYalKbaLGa0zfS9JFDQ7zVGDo&amp;gStoreCode=782" TargetMode="External"/><Relationship Id="rId51" Type="http://schemas.openxmlformats.org/officeDocument/2006/relationships/hyperlink" Target="https://nutraorganics.com.au/products/clean-greens?variant=40863140348019&amp;utm_source=google&amp;utm_medium=cpc%2Ffreeshopping&amp;srsltid=AfmBOorlD1ylgJT0QwfX_6Nv0FsmFwOUqNL1y-sxCKOWBlnbwOqDswvpq4w" TargetMode="External"/><Relationship Id="rId72" Type="http://schemas.openxmlformats.org/officeDocument/2006/relationships/hyperlink" Target="https://www.elitesupps.com.au/products/super-greens-2?variant=41697466810502&amp;srsltid=AfmBOorwr9JiQpJDiVRgkgJ_J5aG5tULbAd13VIFJccxF3L3hqkKT-MW2MU" TargetMode="External"/><Relationship Id="rId80" Type="http://schemas.openxmlformats.org/officeDocument/2006/relationships/hyperlink" Target="https://shop.bulletproof.com/products/greens-powder-jar" TargetMode="External"/><Relationship Id="rId85" Type="http://schemas.openxmlformats.org/officeDocument/2006/relationships/hyperlink" Target="https://nutraorganics.com.au/products/super-greens-reds-watermelon-strawberry?variant=42129428873331" TargetMode="External"/><Relationship Id="rId3" Type="http://schemas.openxmlformats.org/officeDocument/2006/relationships/hyperlink" Target="https://www.amazon.com.au/Natures-Way-Super-Greens-Kilograms/dp/B00O8UIWNU?source=ps-sl-shoppingads-lpcontext&amp;ref_=fplfs&amp;psc=1&amp;smid=ANEGB3WVEVKZB" TargetMode="External"/><Relationship Id="rId12" Type="http://schemas.openxmlformats.org/officeDocument/2006/relationships/hyperlink" Target="https://www.chemistwarehouse.com.au/buy/84847/healthy-care-super-greens-600g" TargetMode="External"/><Relationship Id="rId17" Type="http://schemas.openxmlformats.org/officeDocument/2006/relationships/hyperlink" Target="https://pranaon.com/products/super-greens?variant=39272273117237&amp;country=AU&amp;currency=AUD&amp;utm_medium=product_sync&amp;utm_source=google&amp;utm_content=sag_organic&amp;utm_campaign=sag_organic&amp;srsltid=AfmBOopIYkON9SoRwoz5jmE-tzVS1GwtvmshXtePxR4RyppmtWqsmkOj4CA" TargetMode="External"/><Relationship Id="rId25" Type="http://schemas.openxmlformats.org/officeDocument/2006/relationships/hyperlink" Target="https://www.nutritionwarehouse.com.au/products/green-boost-by-formula-health?variant=43203905618147" TargetMode="External"/><Relationship Id="rId33" Type="http://schemas.openxmlformats.org/officeDocument/2006/relationships/hyperlink" Target="https://www.amazon.com.au/Morlife-Alkalising-Supplement-Vegetables-Probiotics/dp/B09N7CJGYS?source=ps-sl-shoppingads-lpcontext&amp;ref_=fplfs&amp;smid=A1GLPI3EKSSX0B&amp;th=1" TargetMode="External"/><Relationship Id="rId38" Type="http://schemas.openxmlformats.org/officeDocument/2006/relationships/hyperlink" Target="https://www.forestsuperfoods.com.au/products/australian-greens?_pos=2&amp;_sid=59853c255&amp;_ss=r" TargetMode="External"/><Relationship Id="rId46" Type="http://schemas.openxmlformats.org/officeDocument/2006/relationships/hyperlink" Target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TargetMode="External"/><Relationship Id="rId59" Type="http://schemas.openxmlformats.org/officeDocument/2006/relationships/hyperlink" Target="https://www.nutritionwarehouse.com.au/products/good-green-vitality-by-nuzest?variant=42404049354979" TargetMode="External"/><Relationship Id="rId67" Type="http://schemas.openxmlformats.org/officeDocument/2006/relationships/hyperlink" Target="https://www.muscleandstrength.com/store/smarter-greens-daily-wellness-powder.html?___store=au&amp;___shipping=AU&amp;srsltid=AfmBOoq87sMvQPwfNb_6IWDv7dtsC6HsAz9fYmYWieDzsaOzuuiFqBG8LIk" TargetMode="External"/><Relationship Id="rId20" Type="http://schemas.openxmlformats.org/officeDocument/2006/relationships/hyperlink" Target="https://www.nutritionwarehouse.com.au/products/all-natural-daily-greens-by-muscle-nation?variant=42404185538787" TargetMode="External"/><Relationship Id="rId41" Type="http://schemas.openxmlformats.org/officeDocument/2006/relationships/hyperlink" Target="https://www.amazon.com.au/Green-Envy-Greens-Tropical-Flavour/dp/B09H75XLX8?source=ps-sl-shoppingads-lpcontext&amp;ref_=fplfs&amp;psc=1&amp;smid=AY4Z0F894I8UQ" TargetMode="External"/><Relationship Id="rId54" Type="http://schemas.openxmlformats.org/officeDocument/2006/relationships/hyperlink" Target="https://www.nutritionwarehouse.com.au/products/pure-organic-daily-greens-by-x50-lifestyle?variant=45525532836067" TargetMode="External"/><Relationship Id="rId62" Type="http://schemas.openxmlformats.org/officeDocument/2006/relationships/hyperlink" Target="https://www.amazon.com.au/Flavoured-Superfood-Dietary-Suppliment-Serving/dp/B0CKSRQM7H?source=ps-sl-shoppingads-lpcontext&amp;ref_=fplfs&amp;psc=1&amp;smid=AY4Z0F894I8UQ" TargetMode="External"/><Relationship Id="rId70" Type="http://schemas.openxmlformats.org/officeDocument/2006/relationships/hyperlink" Target="https://vybey.com.au/products/braincare-smart-greens?variant=43810248556597&amp;country=AU&amp;currency=AUD&amp;utm_source=google&amp;utm_medium=cpc&amp;utm_campaign=google_shopping&amp;srsltid=AfmBOoobNZ4rkWO5SDBqwOjNxeJuUMgroxdyz8E6d8rXEv3l0dQykRY0Eos" TargetMode="External"/><Relationship Id="rId75" Type="http://schemas.openxmlformats.org/officeDocument/2006/relationships/hyperlink" Target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TargetMode="External"/><Relationship Id="rId83" Type="http://schemas.openxmlformats.org/officeDocument/2006/relationships/hyperlink" Target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TargetMode="External"/><Relationship Id="rId88" Type="http://schemas.openxmlformats.org/officeDocument/2006/relationships/drawing" Target="../drawings/drawing3.xml"/><Relationship Id="rId1" Type="http://schemas.openxmlformats.org/officeDocument/2006/relationships/pivotTable" Target="../pivotTables/pivotTable3.xml"/><Relationship Id="rId6" Type="http://schemas.openxmlformats.org/officeDocument/2006/relationships/hyperlink" Target="https://www.bigw.com.au/product/natures-way-super-reds-plus-greens-100g/p/9900695830?srsltid=AfmBOorEpvFQAWrnkgTKYrtFFOsZsun7EwUgQ2gWGGyfBKFm6Kw_Wipmfsk" TargetMode="External"/><Relationship Id="rId15" Type="http://schemas.openxmlformats.org/officeDocument/2006/relationships/hyperlink" Target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TargetMode="External"/><Relationship Id="rId23" Type="http://schemas.openxmlformats.org/officeDocument/2006/relationships/hyperlink" Target="https://www.powerhousesupplements.com.au/products/ehp-labs-oxygreens?currency=AUD&amp;variant=43934672093432&amp;utm_source=google&amp;utm_medium=cpc&amp;utm_campaign=Google+Shopping&amp;stkn=a0fe7017af89&amp;srsltid=AfmBOor5mdGXqFfyOQayfrXG0BrDhqELEdw-69-v4OrZZ58WTMZ4BxNsy58" TargetMode="External"/><Relationship Id="rId28" Type="http://schemas.openxmlformats.org/officeDocument/2006/relationships/hyperlink" Target="https://www.trueprotein.com.au/products/greens?variant=44488002207918" TargetMode="External"/><Relationship Id="rId36" Type="http://schemas.openxmlformats.org/officeDocument/2006/relationships/hyperlink" Target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TargetMode="External"/><Relationship Id="rId49" Type="http://schemas.openxmlformats.org/officeDocument/2006/relationships/hyperlink" Target="https://nutraorganics.com.au/products/super-greens-reds?variant=41172270153843&amp;utm_source=google&amp;utm_medium=cpc%2Ffreeshopping&amp;srsltid=AfmBOopvHOBU4lVgNjq5bJES5AJ8XDBJgDTK__NMLyRrrPaLNicJuehco90" TargetMode="External"/><Relationship Id="rId57" Type="http://schemas.openxmlformats.org/officeDocument/2006/relationships/hyperlink" Target="https://get.vitable.com.au/products/clean-greens?srsltid=AfmBOopZBlP8_PAJI2heEaki8dgqgFShuSq6W2VfnmwdxLy5tvDvxc29lH0" TargetMode="External"/><Relationship Id="rId10" Type="http://schemas.openxmlformats.org/officeDocument/2006/relationships/hyperlink" Target="https://www.coles.com.au/product/life-botanics-vitality-greens-450g-6170251?uztq=46abcbb7e16253b0cdc3e6c5bbe6a3f0&amp;srsltid=AfmBOooQcmXbDP8C-1e5k5EjlDNzp2nTedVAago0eZj_sZ5jz2XQtzSfnHo&amp;gStoreCode=942" TargetMode="External"/><Relationship Id="rId31" Type="http://schemas.openxmlformats.org/officeDocument/2006/relationships/hyperlink" Target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TargetMode="External"/><Relationship Id="rId44" Type="http://schemas.openxmlformats.org/officeDocument/2006/relationships/hyperlink" Target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TargetMode="External"/><Relationship Id="rId52" Type="http://schemas.openxmlformats.org/officeDocument/2006/relationships/hyperlink" Target="https://au.iherb.com/pr/kuli-kuli-green-power-organic-alkalizing-super-greens-powder-6-oz-170-g/146597?gad_campaignid=1632803189&amp;gad_source=4&amp;gclid=Cj0KCQjwyIPDBhDBARIsAHJyyVgj9dHyKro8TfQTqSxgxPUXFI6pzdl0ktlcljFKfsiu3m8hcEhkc9waAujPEALw_wcB&amp;gclsrc=aw.ds" TargetMode="External"/><Relationship Id="rId60" Type="http://schemas.openxmlformats.org/officeDocument/2006/relationships/hyperlink" Target="https://www.australiansportsnutrition.com.au/products/evolve-green-machine-super-greens-formula?variant=51702643589487&amp;srsltid=AfmBOoqnJGU3rDBaSAR-cGxrfZb5TIckoJ2fstpQkgZmDEx6jxTIgiY8Kmw" TargetMode="External"/><Relationship Id="rId65" Type="http://schemas.openxmlformats.org/officeDocument/2006/relationships/hyperlink" Target="https://www.allstarhealth.com/en-au/de_p_ref/58285/gsau58285/Bare_Organics_Organic_Marine_Super_Greens_Powder.htm?utm_source=google&amp;utm_medium=GPS&amp;utm_campaign=58285&amp;srsltid=AfmBOooNNoTIWGnUe0jt50JwWgnExiZUS2ohaBOaTUyiS8yeLUcPSc08Hvc" TargetMode="External"/><Relationship Id="rId73" Type="http://schemas.openxmlformats.org/officeDocument/2006/relationships/hyperlink" Target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TargetMode="External"/><Relationship Id="rId78" Type="http://schemas.openxmlformats.org/officeDocument/2006/relationships/hyperlink" Target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TargetMode="External"/><Relationship Id="rId81" Type="http://schemas.openxmlformats.org/officeDocument/2006/relationships/hyperlink" Target="https://grassesoflife.com.au/product/super-greens-boost-200g/?srsltid=AfmBOor7uv8ZqnF8fQ100GVnR2yuvJ3Iqxp-qkJ-gjnLtduTBamxXNszN2E" TargetMode="External"/><Relationship Id="rId86" Type="http://schemas.openxmlformats.org/officeDocument/2006/relationships/hyperlink" Target="https://www.coles.com.au/product/melrose-essential-greens-120g-4317530?uztq=46abcbb7e16253b0cdc3e6c5bbe6a3f0&amp;srsltid=AfmBOoqwVeurJIKqCV29sNBXQNYRFJDlIPKxKkY2mYqiswwu2rA8cIfcsb0&amp;gStoreCode=942" TargetMode="External"/><Relationship Id="rId4" Type="http://schemas.openxmlformats.org/officeDocument/2006/relationships/hyperlink" Target="https://www.chemistwarehouse.com.au/buy/72585/nature-s-way-greens-plus-300g-powder" TargetMode="External"/><Relationship Id="rId9" Type="http://schemas.openxmlformats.org/officeDocument/2006/relationships/hyperlink" Target="https://www.bigw.com.au/product/melrose-organic-barley-grass-200g/p/971395?store=145&amp;gStoreCode=145" TargetMode="External"/><Relationship Id="rId13" Type="http://schemas.openxmlformats.org/officeDocument/2006/relationships/hyperlink" Target="https://www.amazonia.com/products/raw-nutrient-greens?variant=34761056452765" TargetMode="External"/><Relationship Id="rId18" Type="http://schemas.openxmlformats.org/officeDocument/2006/relationships/hyperlink" Target="https://www.healthpost.co.nz/tropeaka-superfood-greens-d-trosgd-p?sku=TROSGD&amp;srsltid=AfmBOoqz1YLF6R8Tdg_7hufKoznq9f_IphP2ApfkMOzqbzTKGtdEmL-7nkI" TargetMode="External"/><Relationship Id="rId39" Type="http://schemas.openxmlformats.org/officeDocument/2006/relationships/hyperlink" Target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TargetMode="External"/><Relationship Id="rId34" Type="http://schemas.openxmlformats.org/officeDocument/2006/relationships/hyperlink" Target="https://www.amazon.com.au/Morlife-Alkalising-Supplement-Vegetables-Probiotics/dp/B09N7BZG44?source=ps-sl-shoppingads-lpcontext&amp;ref_=fplfs&amp;th=1" TargetMode="External"/><Relationship Id="rId50" Type="http://schemas.openxmlformats.org/officeDocument/2006/relationships/hyperlink" Target="https://nutraorganics.com.au/products/super-greens-reds?variant=41172270186611&amp;utm_source=google&amp;utm_medium=cpc%2Ffreeshopping&amp;srsltid=AfmBOopvHOBU4lVgNjq5bJES5AJ8XDBJgDTK__NMLyRrrPaLNicJuehco90" TargetMode="External"/><Relationship Id="rId55" Type="http://schemas.openxmlformats.org/officeDocument/2006/relationships/hyperlink" Target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TargetMode="External"/><Relationship Id="rId76" Type="http://schemas.openxmlformats.org/officeDocument/2006/relationships/hyperlink" Target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TargetMode="External"/><Relationship Id="rId7" Type="http://schemas.openxmlformats.org/officeDocument/2006/relationships/hyperlink" Target="https://www.coles.com.au/product/tropeaka-superfood-greens-+-d-75g-7032956?uztq=46abcbb7e16253b0cdc3e6c5bbe6a3f0&amp;srsltid=AfmBOopp8pmBrVMQUhmrpEDNdr0cSOUKRuTHoN7Sebz8Ysxti8S5M8gNXP0&amp;gStoreCode=942" TargetMode="External"/><Relationship Id="rId71" Type="http://schemas.openxmlformats.org/officeDocument/2006/relationships/hyperlink" Target="https://www.silkrute.com.au/health-and-personal/diet-and-nutrition/supplement/oziva-superfood-greens-and-herbs-with-whole-food-250-gm/?srsltid=AfmBOooBPoDNINAlhCExCFgpJJLddbkLHDIQNksJkSCxdDILYb8xoKFwvOs" TargetMode="External"/><Relationship Id="rId2" Type="http://schemas.openxmlformats.org/officeDocument/2006/relationships/hyperlink" Target="https://www.woolworths.com.au/shop/productdetails/403988?googleshop=true&amp;store_code=woolworths_supermarkets_1377&amp;gStoreCode=woolworths_supermarkets_1377" TargetMode="External"/><Relationship Id="rId29" Type="http://schemas.openxmlformats.org/officeDocument/2006/relationships/hyperlink" Target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TargetMode="External"/><Relationship Id="rId24" Type="http://schemas.openxmlformats.org/officeDocument/2006/relationships/hyperlink" Target="https://www.swiish.com/products/supergreen-superfood-powder?pr_prod_strat=e5_desc&amp;pr_rec_id=c6695272e&amp;pr_rec_pid=6940263153724&amp;pr_ref_pid=9670365217079&amp;pr_seq=uniform&amp;variant=40197588549692" TargetMode="External"/><Relationship Id="rId40" Type="http://schemas.openxmlformats.org/officeDocument/2006/relationships/hyperlink" Target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TargetMode="External"/><Relationship Id="rId45" Type="http://schemas.openxmlformats.org/officeDocument/2006/relationships/hyperlink" Target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TargetMode="External"/><Relationship Id="rId66" Type="http://schemas.openxmlformats.org/officeDocument/2006/relationships/hyperlink" Target="https://au.iherb.com/pr/nutricost-organic-super-greens-unflavored-3-7-oz-103-g/143557?srsltid=AfmBOop3_yuEOugknEHnBPhXotJG9DaYwd1hGxJZTXlZgpSC9f1Z15R1QCM" TargetMode="External"/><Relationship Id="rId87" Type="http://schemas.openxmlformats.org/officeDocument/2006/relationships/hyperlink" Target="https://terrywhitechemmart.com.au/shop/product/vital-organic-greens-200g?storeId=2191&amp;gStoreCode=2191" TargetMode="External"/><Relationship Id="rId61" Type="http://schemas.openxmlformats.org/officeDocument/2006/relationships/hyperlink" Target="https://au.womensbest.com/products/super-greens-superfoods?variant=46801167745365?utm_source%3Dshopping_organic&amp;utm_medium=google_organic_2021" TargetMode="External"/><Relationship Id="rId82" Type="http://schemas.openxmlformats.org/officeDocument/2006/relationships/hyperlink" Target="https://www.goodness.com.au/organic-supergreens-blend-200g/?srsltid=AfmBOopbWOPvfL-PCtZibVXAFhWKzaPo-H0ddGUcZC0spR-O8pVv3lGZ5vg" TargetMode="External"/><Relationship Id="rId19" Type="http://schemas.openxmlformats.org/officeDocument/2006/relationships/hyperlink" Target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mazon.com.au/Emrald-Labs-Greens-Superfood-Formula/dp/B0CC17GWH3?source=ps-sl-shoppingads-lpcontext&amp;ref_=fplfs&amp;smid=A31Z0ZUDDF19C1&amp;th=1" TargetMode="External"/><Relationship Id="rId21" Type="http://schemas.openxmlformats.org/officeDocument/2006/relationships/hyperlink" Target="https://www.kogan.com/au/buy/green-superfoods-powder-120g-09322837006712/" TargetMode="External"/><Relationship Id="rId42" Type="http://schemas.openxmlformats.org/officeDocument/2006/relationships/hyperlink" Target="https://www.deeto.com.au/products/wonderwild-resealable-pouch?variant=37556393214102" TargetMode="External"/><Relationship Id="rId47" Type="http://schemas.openxmlformats.org/officeDocument/2006/relationships/hyperlink" Target="https://nutraorganics.com.au/products/super-greens-reds?variant=41172270121075&amp;utm_source=google&amp;utm_medium=cpc%2Ffreeshopping&amp;srsltid=AfmBOopvHOBU4lVgNjq5bJES5AJ8XDBJgDTK__NMLyRrrPaLNicJuehco90" TargetMode="External"/><Relationship Id="rId63" Type="http://schemas.openxmlformats.org/officeDocument/2006/relationships/hyperlink" Target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TargetMode="External"/><Relationship Id="rId68" Type="http://schemas.openxmlformats.org/officeDocument/2006/relationships/hyperlink" Target="https://au.iherb.com/pr/amazing-grass-organic-supergreens-powder-5-29-oz-150-g/80230?srsltid=AfmBOorFn4ZfjcLAfgsmSVVjKyg3pK3JGeDdxZ-C9excrYCLQJn9t6hDYXY" TargetMode="External"/><Relationship Id="rId84" Type="http://schemas.openxmlformats.org/officeDocument/2006/relationships/hyperlink" Target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TargetMode="External"/><Relationship Id="rId89" Type="http://schemas.openxmlformats.org/officeDocument/2006/relationships/table" Target="../tables/table3.xml"/><Relationship Id="rId16" Type="http://schemas.openxmlformats.org/officeDocument/2006/relationships/hyperlink" Target="https://www.chemistwarehouse.com.au/buy/64817/vital-all-in-one-300g-powder" TargetMode="External"/><Relationship Id="rId11" Type="http://schemas.openxmlformats.org/officeDocument/2006/relationships/hyperlink" Target="https://www.woolworths.com.au/shop/productdetails/571596?googleshop=true&amp;store_code=woolworths_supermarkets_1284&amp;gStoreCode=woolworths_supermarkets_1284" TargetMode="External"/><Relationship Id="rId32" Type="http://schemas.openxmlformats.org/officeDocument/2006/relationships/hyperlink" Target="https://www.nutritionwarehouse.com.au/products/greens-gut-immunity-by-red-dragon-nutritionals?variant=43575640883427" TargetMode="External"/><Relationship Id="rId37" Type="http://schemas.openxmlformats.org/officeDocument/2006/relationships/hyperlink" Target="https://www.chemistwarehouse.com.au/buy/147730/biogenesis-supergreens-plus-pouch-300g" TargetMode="External"/><Relationship Id="rId53" Type="http://schemas.openxmlformats.org/officeDocument/2006/relationships/hyperlink" Target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TargetMode="External"/><Relationship Id="rId58" Type="http://schemas.openxmlformats.org/officeDocument/2006/relationships/hyperlink" Target="https://vitable.com.au/products/s-clean-greens?variant=50285309985067&amp;country=AU&amp;currency=AUD&amp;utm_medium=product_sync&amp;utm_source=google&amp;utm_content=sag_organic&amp;utm_campaign=sag_organic&amp;srsltid=AfmBOopmmKMvJgunFrl-XbeYjlz9DUkfPiODjdNHOulyvwiu8QlDXHCFJWo" TargetMode="External"/><Relationship Id="rId74" Type="http://schemas.openxmlformats.org/officeDocument/2006/relationships/hyperlink" Target="https://au.iherb.com/pr/naturelo-raw-greens-whole-food-powder-mixed-berry-8-5-oz-240-g/146201" TargetMode="External"/><Relationship Id="rId79" Type="http://schemas.openxmlformats.org/officeDocument/2006/relationships/hyperlink" Target="https://www.glutenfreehub.com.au/products/organic-road-amazing-grass-supergreens" TargetMode="External"/><Relationship Id="rId5" Type="http://schemas.openxmlformats.org/officeDocument/2006/relationships/hyperlink" Target="https://terrywhitechemmart.com.au/shop/product/melrose-organic-essential-greens-200g?storeId=4019&amp;gStoreCode=4019" TargetMode="External"/><Relationship Id="rId14" Type="http://schemas.openxmlformats.org/officeDocument/2006/relationships/hyperlink" Target="https://www.coles.com.au/product/bsc-bodyscience-clean-greens-superfoods-tropical-150g-3939615?uztq=46abcbb7e16253b0cdc3e6c5bbe6a3f0&amp;srsltid=AfmBOoqILd9SNHTn_brjSODzovNjVYyVG0mimnUENEqKROUrWdY3zZ2nEgw&amp;gStoreCode=942" TargetMode="External"/><Relationship Id="rId22" Type="http://schemas.openxmlformats.org/officeDocument/2006/relationships/hyperlink" Target="https://thebeautychef.com/products/daily-supergreens-inner-beauty-support-pineapple?srsltid=AfmBOoqpaA8Jwh_BsVcRXyMJ9zihItWRU1sQz2Fc83rml35ne7YHAT18a-8" TargetMode="External"/><Relationship Id="rId27" Type="http://schemas.openxmlformats.org/officeDocument/2006/relationships/hyperlink" Target="https://www.amazon.com.au/Emrald-Labs-Greens-Superfood-Formula/dp/B0919TGYW6?source=ps-sl-shoppingads-lpcontext&amp;ref_=fplfs&amp;th=1" TargetMode="External"/><Relationship Id="rId30" Type="http://schemas.openxmlformats.org/officeDocument/2006/relationships/hyperlink" Target="https://www.nutritionwarehouse.com.au/products/greens-gut-immunity-by-red-dragon-nutritionals?variant=44436460241123" TargetMode="External"/><Relationship Id="rId35" Type="http://schemas.openxmlformats.org/officeDocument/2006/relationships/hyperlink" Target="https://www.amazon.com.au/Morlife-Alkalising-Supplement-Vegetables-Probiotics/dp/B09N7DRH1P?source=ps-sl-shoppingads-lpcontext&amp;ref_=fplfs&amp;th=1" TargetMode="External"/><Relationship Id="rId43" Type="http://schemas.openxmlformats.org/officeDocument/2006/relationships/hyperlink" Target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TargetMode="External"/><Relationship Id="rId48" Type="http://schemas.openxmlformats.org/officeDocument/2006/relationships/hyperlink" Target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TargetMode="External"/><Relationship Id="rId56" Type="http://schemas.openxmlformats.org/officeDocument/2006/relationships/hyperlink" Target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TargetMode="External"/><Relationship Id="rId64" Type="http://schemas.openxmlformats.org/officeDocument/2006/relationships/hyperlink" Target="https://www.davidjonespharmacy.com.au/microrganics-green-nutritionals-hawaiian-pacifica~27082?srsltid=AfmBOorvnFq_QgaMv7XLdhXqd6kF3VvSGW2jtnp8e3loy3TF7YAewWV-3DU" TargetMode="External"/><Relationship Id="rId69" Type="http://schemas.openxmlformats.org/officeDocument/2006/relationships/hyperlink" Target="https://www.athealthaustralia.com.au/products/organic-super-greens?variant=921336735&amp;utm_source=google&amp;utm_medium=cpc&amp;utm_campaign=Google+Shopping&amp;stkn=f39886eb5423&amp;srsltid=AfmBOoqfbQinkuupLVaTzNk21oGvb_louPdmzRdshRzMQ9edw0z7Vh7KhPo" TargetMode="External"/><Relationship Id="rId77" Type="http://schemas.openxmlformats.org/officeDocument/2006/relationships/hyperlink" Target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TargetMode="External"/><Relationship Id="rId8" Type="http://schemas.openxmlformats.org/officeDocument/2006/relationships/hyperlink" Target="https://www.coles.com.au/product/synergy-natural-super-greens-200g-7110594?uztq=46abcbb7e16253b0cdc3e6c5bbe6a3f0&amp;srsltid=AfmBOoov9n94xbbV7Tjtzk2J7ERrKH2IrnBYalKbaLGa0zfS9JFDQ7zVGDo&amp;gStoreCode=782" TargetMode="External"/><Relationship Id="rId51" Type="http://schemas.openxmlformats.org/officeDocument/2006/relationships/hyperlink" Target="https://nutraorganics.com.au/products/clean-greens?variant=40863140348019&amp;utm_source=google&amp;utm_medium=cpc%2Ffreeshopping&amp;srsltid=AfmBOorlD1ylgJT0QwfX_6Nv0FsmFwOUqNL1y-sxCKOWBlnbwOqDswvpq4w" TargetMode="External"/><Relationship Id="rId72" Type="http://schemas.openxmlformats.org/officeDocument/2006/relationships/hyperlink" Target="https://www.elitesupps.com.au/products/super-greens-2?variant=41697466810502&amp;srsltid=AfmBOorwr9JiQpJDiVRgkgJ_J5aG5tULbAd13VIFJccxF3L3hqkKT-MW2MU" TargetMode="External"/><Relationship Id="rId80" Type="http://schemas.openxmlformats.org/officeDocument/2006/relationships/hyperlink" Target="https://shop.bulletproof.com/products/greens-powder-jar" TargetMode="External"/><Relationship Id="rId85" Type="http://schemas.openxmlformats.org/officeDocument/2006/relationships/hyperlink" Target="https://nutraorganics.com.au/products/super-greens-reds-watermelon-strawberry?variant=42129428873331" TargetMode="External"/><Relationship Id="rId3" Type="http://schemas.openxmlformats.org/officeDocument/2006/relationships/hyperlink" Target="https://www.amazon.com.au/Natures-Way-Super-Greens-Kilograms/dp/B00O8UIWNU?source=ps-sl-shoppingads-lpcontext&amp;ref_=fplfs&amp;psc=1&amp;smid=ANEGB3WVEVKZB" TargetMode="External"/><Relationship Id="rId12" Type="http://schemas.openxmlformats.org/officeDocument/2006/relationships/hyperlink" Target="https://www.chemistwarehouse.com.au/buy/84847/healthy-care-super-greens-600g" TargetMode="External"/><Relationship Id="rId17" Type="http://schemas.openxmlformats.org/officeDocument/2006/relationships/hyperlink" Target="https://pranaon.com/products/super-greens?variant=39272273117237&amp;country=AU&amp;currency=AUD&amp;utm_medium=product_sync&amp;utm_source=google&amp;utm_content=sag_organic&amp;utm_campaign=sag_organic&amp;srsltid=AfmBOopIYkON9SoRwoz5jmE-tzVS1GwtvmshXtePxR4RyppmtWqsmkOj4CA" TargetMode="External"/><Relationship Id="rId25" Type="http://schemas.openxmlformats.org/officeDocument/2006/relationships/hyperlink" Target="https://www.nutritionwarehouse.com.au/products/green-boost-by-formula-health?variant=43203905618147" TargetMode="External"/><Relationship Id="rId33" Type="http://schemas.openxmlformats.org/officeDocument/2006/relationships/hyperlink" Target="https://www.amazon.com.au/Morlife-Alkalising-Supplement-Vegetables-Probiotics/dp/B09N7CJGYS?source=ps-sl-shoppingads-lpcontext&amp;ref_=fplfs&amp;smid=A1GLPI3EKSSX0B&amp;th=1" TargetMode="External"/><Relationship Id="rId38" Type="http://schemas.openxmlformats.org/officeDocument/2006/relationships/hyperlink" Target="https://www.forestsuperfoods.com.au/products/australian-greens?_pos=2&amp;_sid=59853c255&amp;_ss=r" TargetMode="External"/><Relationship Id="rId46" Type="http://schemas.openxmlformats.org/officeDocument/2006/relationships/hyperlink" Target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TargetMode="External"/><Relationship Id="rId59" Type="http://schemas.openxmlformats.org/officeDocument/2006/relationships/hyperlink" Target="https://www.nutritionwarehouse.com.au/products/good-green-vitality-by-nuzest?variant=42404049354979" TargetMode="External"/><Relationship Id="rId67" Type="http://schemas.openxmlformats.org/officeDocument/2006/relationships/hyperlink" Target="https://www.muscleandstrength.com/store/smarter-greens-daily-wellness-powder.html?___store=au&amp;___shipping=AU&amp;srsltid=AfmBOoq87sMvQPwfNb_6IWDv7dtsC6HsAz9fYmYWieDzsaOzuuiFqBG8LIk" TargetMode="External"/><Relationship Id="rId20" Type="http://schemas.openxmlformats.org/officeDocument/2006/relationships/hyperlink" Target="https://www.nutritionwarehouse.com.au/products/all-natural-daily-greens-by-muscle-nation?variant=42404185538787" TargetMode="External"/><Relationship Id="rId41" Type="http://schemas.openxmlformats.org/officeDocument/2006/relationships/hyperlink" Target="https://www.amazon.com.au/Green-Envy-Greens-Tropical-Flavour/dp/B09H75XLX8?source=ps-sl-shoppingads-lpcontext&amp;ref_=fplfs&amp;psc=1&amp;smid=AY4Z0F894I8UQ" TargetMode="External"/><Relationship Id="rId54" Type="http://schemas.openxmlformats.org/officeDocument/2006/relationships/hyperlink" Target="https://www.nutritionwarehouse.com.au/products/pure-organic-daily-greens-by-x50-lifestyle?variant=45525532836067" TargetMode="External"/><Relationship Id="rId62" Type="http://schemas.openxmlformats.org/officeDocument/2006/relationships/hyperlink" Target="https://www.amazon.com.au/Flavoured-Superfood-Dietary-Suppliment-Serving/dp/B0CKSRQM7H?source=ps-sl-shoppingads-lpcontext&amp;ref_=fplfs&amp;psc=1&amp;smid=AY4Z0F894I8UQ" TargetMode="External"/><Relationship Id="rId70" Type="http://schemas.openxmlformats.org/officeDocument/2006/relationships/hyperlink" Target="https://vybey.com.au/products/braincare-smart-greens?variant=43810248556597&amp;country=AU&amp;currency=AUD&amp;utm_source=google&amp;utm_medium=cpc&amp;utm_campaign=google_shopping&amp;srsltid=AfmBOoobNZ4rkWO5SDBqwOjNxeJuUMgroxdyz8E6d8rXEv3l0dQykRY0Eos" TargetMode="External"/><Relationship Id="rId75" Type="http://schemas.openxmlformats.org/officeDocument/2006/relationships/hyperlink" Target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TargetMode="External"/><Relationship Id="rId83" Type="http://schemas.openxmlformats.org/officeDocument/2006/relationships/hyperlink" Target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TargetMode="External"/><Relationship Id="rId88" Type="http://schemas.openxmlformats.org/officeDocument/2006/relationships/drawing" Target="../drawings/drawing4.xml"/><Relationship Id="rId1" Type="http://schemas.openxmlformats.org/officeDocument/2006/relationships/pivotTable" Target="../pivotTables/pivotTable4.xml"/><Relationship Id="rId6" Type="http://schemas.openxmlformats.org/officeDocument/2006/relationships/hyperlink" Target="https://www.bigw.com.au/product/natures-way-super-reds-plus-greens-100g/p/9900695830?srsltid=AfmBOorEpvFQAWrnkgTKYrtFFOsZsun7EwUgQ2gWGGyfBKFm6Kw_Wipmfsk" TargetMode="External"/><Relationship Id="rId15" Type="http://schemas.openxmlformats.org/officeDocument/2006/relationships/hyperlink" Target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TargetMode="External"/><Relationship Id="rId23" Type="http://schemas.openxmlformats.org/officeDocument/2006/relationships/hyperlink" Target="https://www.powerhousesupplements.com.au/products/ehp-labs-oxygreens?currency=AUD&amp;variant=43934672093432&amp;utm_source=google&amp;utm_medium=cpc&amp;utm_campaign=Google+Shopping&amp;stkn=a0fe7017af89&amp;srsltid=AfmBOor5mdGXqFfyOQayfrXG0BrDhqELEdw-69-v4OrZZ58WTMZ4BxNsy58" TargetMode="External"/><Relationship Id="rId28" Type="http://schemas.openxmlformats.org/officeDocument/2006/relationships/hyperlink" Target="https://www.trueprotein.com.au/products/greens?variant=44488002207918" TargetMode="External"/><Relationship Id="rId36" Type="http://schemas.openxmlformats.org/officeDocument/2006/relationships/hyperlink" Target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TargetMode="External"/><Relationship Id="rId49" Type="http://schemas.openxmlformats.org/officeDocument/2006/relationships/hyperlink" Target="https://nutraorganics.com.au/products/super-greens-reds?variant=41172270153843&amp;utm_source=google&amp;utm_medium=cpc%2Ffreeshopping&amp;srsltid=AfmBOopvHOBU4lVgNjq5bJES5AJ8XDBJgDTK__NMLyRrrPaLNicJuehco90" TargetMode="External"/><Relationship Id="rId57" Type="http://schemas.openxmlformats.org/officeDocument/2006/relationships/hyperlink" Target="https://get.vitable.com.au/products/clean-greens?srsltid=AfmBOopZBlP8_PAJI2heEaki8dgqgFShuSq6W2VfnmwdxLy5tvDvxc29lH0" TargetMode="External"/><Relationship Id="rId10" Type="http://schemas.openxmlformats.org/officeDocument/2006/relationships/hyperlink" Target="https://www.coles.com.au/product/life-botanics-vitality-greens-450g-6170251?uztq=46abcbb7e16253b0cdc3e6c5bbe6a3f0&amp;srsltid=AfmBOooQcmXbDP8C-1e5k5EjlDNzp2nTedVAago0eZj_sZ5jz2XQtzSfnHo&amp;gStoreCode=942" TargetMode="External"/><Relationship Id="rId31" Type="http://schemas.openxmlformats.org/officeDocument/2006/relationships/hyperlink" Target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TargetMode="External"/><Relationship Id="rId44" Type="http://schemas.openxmlformats.org/officeDocument/2006/relationships/hyperlink" Target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TargetMode="External"/><Relationship Id="rId52" Type="http://schemas.openxmlformats.org/officeDocument/2006/relationships/hyperlink" Target="https://au.iherb.com/pr/kuli-kuli-green-power-organic-alkalizing-super-greens-powder-6-oz-170-g/146597?gad_campaignid=1632803189&amp;gad_source=4&amp;gclid=Cj0KCQjwyIPDBhDBARIsAHJyyVgj9dHyKro8TfQTqSxgxPUXFI6pzdl0ktlcljFKfsiu3m8hcEhkc9waAujPEALw_wcB&amp;gclsrc=aw.ds" TargetMode="External"/><Relationship Id="rId60" Type="http://schemas.openxmlformats.org/officeDocument/2006/relationships/hyperlink" Target="https://www.australiansportsnutrition.com.au/products/evolve-green-machine-super-greens-formula?variant=51702643589487&amp;srsltid=AfmBOoqnJGU3rDBaSAR-cGxrfZb5TIckoJ2fstpQkgZmDEx6jxTIgiY8Kmw" TargetMode="External"/><Relationship Id="rId65" Type="http://schemas.openxmlformats.org/officeDocument/2006/relationships/hyperlink" Target="https://www.allstarhealth.com/en-au/de_p_ref/58285/gsau58285/Bare_Organics_Organic_Marine_Super_Greens_Powder.htm?utm_source=google&amp;utm_medium=GPS&amp;utm_campaign=58285&amp;srsltid=AfmBOooNNoTIWGnUe0jt50JwWgnExiZUS2ohaBOaTUyiS8yeLUcPSc08Hvc" TargetMode="External"/><Relationship Id="rId73" Type="http://schemas.openxmlformats.org/officeDocument/2006/relationships/hyperlink" Target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TargetMode="External"/><Relationship Id="rId78" Type="http://schemas.openxmlformats.org/officeDocument/2006/relationships/hyperlink" Target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TargetMode="External"/><Relationship Id="rId81" Type="http://schemas.openxmlformats.org/officeDocument/2006/relationships/hyperlink" Target="https://grassesoflife.com.au/product/super-greens-boost-200g/?srsltid=AfmBOor7uv8ZqnF8fQ100GVnR2yuvJ3Iqxp-qkJ-gjnLtduTBamxXNszN2E" TargetMode="External"/><Relationship Id="rId86" Type="http://schemas.openxmlformats.org/officeDocument/2006/relationships/hyperlink" Target="https://www.coles.com.au/product/melrose-essential-greens-120g-4317530?uztq=46abcbb7e16253b0cdc3e6c5bbe6a3f0&amp;srsltid=AfmBOoqwVeurJIKqCV29sNBXQNYRFJDlIPKxKkY2mYqiswwu2rA8cIfcsb0&amp;gStoreCode=942" TargetMode="External"/><Relationship Id="rId4" Type="http://schemas.openxmlformats.org/officeDocument/2006/relationships/hyperlink" Target="https://www.chemistwarehouse.com.au/buy/72585/nature-s-way-greens-plus-300g-powder" TargetMode="External"/><Relationship Id="rId9" Type="http://schemas.openxmlformats.org/officeDocument/2006/relationships/hyperlink" Target="https://www.bigw.com.au/product/melrose-organic-barley-grass-200g/p/971395?store=145&amp;gStoreCode=145" TargetMode="External"/><Relationship Id="rId13" Type="http://schemas.openxmlformats.org/officeDocument/2006/relationships/hyperlink" Target="https://www.amazonia.com/products/raw-nutrient-greens?variant=34761056452765" TargetMode="External"/><Relationship Id="rId18" Type="http://schemas.openxmlformats.org/officeDocument/2006/relationships/hyperlink" Target="https://www.healthpost.co.nz/tropeaka-superfood-greens-d-trosgd-p?sku=TROSGD&amp;srsltid=AfmBOoqz1YLF6R8Tdg_7hufKoznq9f_IphP2ApfkMOzqbzTKGtdEmL-7nkI" TargetMode="External"/><Relationship Id="rId39" Type="http://schemas.openxmlformats.org/officeDocument/2006/relationships/hyperlink" Target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TargetMode="External"/><Relationship Id="rId34" Type="http://schemas.openxmlformats.org/officeDocument/2006/relationships/hyperlink" Target="https://www.amazon.com.au/Morlife-Alkalising-Supplement-Vegetables-Probiotics/dp/B09N7BZG44?source=ps-sl-shoppingads-lpcontext&amp;ref_=fplfs&amp;th=1" TargetMode="External"/><Relationship Id="rId50" Type="http://schemas.openxmlformats.org/officeDocument/2006/relationships/hyperlink" Target="https://nutraorganics.com.au/products/super-greens-reds?variant=41172270186611&amp;utm_source=google&amp;utm_medium=cpc%2Ffreeshopping&amp;srsltid=AfmBOopvHOBU4lVgNjq5bJES5AJ8XDBJgDTK__NMLyRrrPaLNicJuehco90" TargetMode="External"/><Relationship Id="rId55" Type="http://schemas.openxmlformats.org/officeDocument/2006/relationships/hyperlink" Target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TargetMode="External"/><Relationship Id="rId76" Type="http://schemas.openxmlformats.org/officeDocument/2006/relationships/hyperlink" Target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TargetMode="External"/><Relationship Id="rId7" Type="http://schemas.openxmlformats.org/officeDocument/2006/relationships/hyperlink" Target="https://www.coles.com.au/product/tropeaka-superfood-greens-+-d-75g-7032956?uztq=46abcbb7e16253b0cdc3e6c5bbe6a3f0&amp;srsltid=AfmBOopp8pmBrVMQUhmrpEDNdr0cSOUKRuTHoN7Sebz8Ysxti8S5M8gNXP0&amp;gStoreCode=942" TargetMode="External"/><Relationship Id="rId71" Type="http://schemas.openxmlformats.org/officeDocument/2006/relationships/hyperlink" Target="https://www.silkrute.com.au/health-and-personal/diet-and-nutrition/supplement/oziva-superfood-greens-and-herbs-with-whole-food-250-gm/?srsltid=AfmBOooBPoDNINAlhCExCFgpJJLddbkLHDIQNksJkSCxdDILYb8xoKFwvOs" TargetMode="External"/><Relationship Id="rId2" Type="http://schemas.openxmlformats.org/officeDocument/2006/relationships/hyperlink" Target="https://www.woolworths.com.au/shop/productdetails/403988?googleshop=true&amp;store_code=woolworths_supermarkets_1377&amp;gStoreCode=woolworths_supermarkets_1377" TargetMode="External"/><Relationship Id="rId29" Type="http://schemas.openxmlformats.org/officeDocument/2006/relationships/hyperlink" Target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TargetMode="External"/><Relationship Id="rId24" Type="http://schemas.openxmlformats.org/officeDocument/2006/relationships/hyperlink" Target="https://www.swiish.com/products/supergreen-superfood-powder?pr_prod_strat=e5_desc&amp;pr_rec_id=c6695272e&amp;pr_rec_pid=6940263153724&amp;pr_ref_pid=9670365217079&amp;pr_seq=uniform&amp;variant=40197588549692" TargetMode="External"/><Relationship Id="rId40" Type="http://schemas.openxmlformats.org/officeDocument/2006/relationships/hyperlink" Target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TargetMode="External"/><Relationship Id="rId45" Type="http://schemas.openxmlformats.org/officeDocument/2006/relationships/hyperlink" Target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TargetMode="External"/><Relationship Id="rId66" Type="http://schemas.openxmlformats.org/officeDocument/2006/relationships/hyperlink" Target="https://au.iherb.com/pr/nutricost-organic-super-greens-unflavored-3-7-oz-103-g/143557?srsltid=AfmBOop3_yuEOugknEHnBPhXotJG9DaYwd1hGxJZTXlZgpSC9f1Z15R1QCM" TargetMode="External"/><Relationship Id="rId87" Type="http://schemas.openxmlformats.org/officeDocument/2006/relationships/hyperlink" Target="https://terrywhitechemmart.com.au/shop/product/vital-organic-greens-200g?storeId=2191&amp;gStoreCode=2191" TargetMode="External"/><Relationship Id="rId61" Type="http://schemas.openxmlformats.org/officeDocument/2006/relationships/hyperlink" Target="https://au.womensbest.com/products/super-greens-superfoods?variant=46801167745365?utm_source%3Dshopping_organic&amp;utm_medium=google_organic_2021" TargetMode="External"/><Relationship Id="rId82" Type="http://schemas.openxmlformats.org/officeDocument/2006/relationships/hyperlink" Target="https://www.goodness.com.au/organic-supergreens-blend-200g/?srsltid=AfmBOopbWOPvfL-PCtZibVXAFhWKzaPo-H0ddGUcZC0spR-O8pVv3lGZ5vg" TargetMode="External"/><Relationship Id="rId19" Type="http://schemas.openxmlformats.org/officeDocument/2006/relationships/hyperlink" Target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44CC2-9E9B-414C-BB09-74549B9CDA74}">
  <dimension ref="A1:L89"/>
  <sheetViews>
    <sheetView topLeftCell="B56" zoomScale="114" workbookViewId="0">
      <selection activeCell="N10" sqref="N10"/>
    </sheetView>
  </sheetViews>
  <sheetFormatPr defaultColWidth="10.875" defaultRowHeight="15.95"/>
  <cols>
    <col min="1" max="1" width="14.5" style="3" customWidth="1"/>
    <col min="2" max="2" width="20.375" style="3" customWidth="1"/>
    <col min="3" max="3" width="13.625" style="3" bestFit="1" customWidth="1"/>
    <col min="4" max="4" width="45.375" style="3" bestFit="1" customWidth="1"/>
    <col min="5" max="5" width="19.875" style="3" customWidth="1"/>
    <col min="6" max="6" width="10.875" style="3"/>
    <col min="7" max="7" width="14.5" style="3" customWidth="1"/>
    <col min="8" max="9" width="10.875" style="3"/>
    <col min="10" max="10" width="10" style="3" bestFit="1" customWidth="1"/>
    <col min="11" max="11" width="10.875" style="7"/>
    <col min="12" max="16384" width="10.875" style="3"/>
  </cols>
  <sheetData>
    <row r="1" spans="1:12" s="2" customFormat="1" ht="32.1" customHeight="1">
      <c r="G1" s="47" t="s">
        <v>0</v>
      </c>
      <c r="H1" s="48"/>
      <c r="I1" s="49"/>
      <c r="J1" s="50" t="s">
        <v>1</v>
      </c>
      <c r="K1" s="51"/>
      <c r="L1" s="52"/>
    </row>
    <row r="2" spans="1:12" s="4" customFormat="1" ht="23.1" customHeight="1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8</v>
      </c>
      <c r="K2" s="6" t="s">
        <v>9</v>
      </c>
      <c r="L2" s="4" t="s">
        <v>10</v>
      </c>
    </row>
    <row r="3" spans="1:12">
      <c r="A3" s="12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>
        <v>100</v>
      </c>
      <c r="G3" s="12" t="s">
        <v>16</v>
      </c>
      <c r="H3" s="3">
        <v>18.95</v>
      </c>
      <c r="I3" s="9">
        <v>0.1895</v>
      </c>
      <c r="J3" s="3" t="s">
        <v>17</v>
      </c>
      <c r="K3" s="7">
        <v>24</v>
      </c>
      <c r="L3" s="5">
        <f>K3/F3</f>
        <v>0.24</v>
      </c>
    </row>
    <row r="4" spans="1:12">
      <c r="A4" s="12" t="s">
        <v>11</v>
      </c>
      <c r="B4" s="3" t="s">
        <v>12</v>
      </c>
      <c r="C4" s="3" t="s">
        <v>13</v>
      </c>
      <c r="D4" s="3" t="s">
        <v>14</v>
      </c>
      <c r="E4" s="3" t="s">
        <v>15</v>
      </c>
      <c r="F4" s="3">
        <v>300</v>
      </c>
      <c r="G4" s="12" t="s">
        <v>18</v>
      </c>
      <c r="H4" s="3">
        <v>45.99</v>
      </c>
      <c r="I4" s="9">
        <f>45.99/300</f>
        <v>0.15330000000000002</v>
      </c>
      <c r="J4" s="3" t="s">
        <v>19</v>
      </c>
      <c r="K4" s="7">
        <v>37.25</v>
      </c>
      <c r="L4" s="5">
        <f t="shared" ref="L4:L60" si="0">K4/F4</f>
        <v>0.12416666666666666</v>
      </c>
    </row>
    <row r="5" spans="1:12">
      <c r="A5" s="12" t="s">
        <v>20</v>
      </c>
      <c r="B5" s="3" t="s">
        <v>12</v>
      </c>
      <c r="C5" s="3" t="s">
        <v>13</v>
      </c>
      <c r="D5" s="3" t="s">
        <v>21</v>
      </c>
      <c r="E5" s="3" t="s">
        <v>15</v>
      </c>
      <c r="F5" s="3">
        <v>100</v>
      </c>
      <c r="G5" s="12" t="s">
        <v>22</v>
      </c>
      <c r="H5" s="3">
        <v>18.850000000000001</v>
      </c>
      <c r="I5" s="9">
        <f>H5/F5</f>
        <v>0.1885</v>
      </c>
      <c r="J5" s="3" t="s">
        <v>23</v>
      </c>
      <c r="K5" s="7">
        <v>24</v>
      </c>
      <c r="L5" s="5">
        <f t="shared" si="0"/>
        <v>0.24</v>
      </c>
    </row>
    <row r="6" spans="1:12">
      <c r="A6" s="12" t="s">
        <v>24</v>
      </c>
      <c r="B6" s="3" t="s">
        <v>25</v>
      </c>
      <c r="C6" s="3" t="s">
        <v>13</v>
      </c>
      <c r="D6" s="3" t="s">
        <v>26</v>
      </c>
      <c r="E6" s="3" t="s">
        <v>27</v>
      </c>
      <c r="F6" s="3">
        <v>150</v>
      </c>
      <c r="G6" s="12" t="s">
        <v>28</v>
      </c>
      <c r="H6" s="3">
        <v>37.950000000000003</v>
      </c>
      <c r="I6" s="9">
        <f t="shared" ref="I6:I64" si="1">H6/F6</f>
        <v>0.253</v>
      </c>
      <c r="L6" s="5">
        <f t="shared" si="0"/>
        <v>0</v>
      </c>
    </row>
    <row r="7" spans="1:12">
      <c r="A7" s="12" t="s">
        <v>29</v>
      </c>
      <c r="B7" s="3" t="s">
        <v>25</v>
      </c>
      <c r="C7" s="3" t="s">
        <v>13</v>
      </c>
      <c r="D7" s="3" t="s">
        <v>30</v>
      </c>
      <c r="E7" s="3" t="s">
        <v>27</v>
      </c>
      <c r="F7" s="3">
        <v>150</v>
      </c>
      <c r="G7" s="12" t="s">
        <v>29</v>
      </c>
      <c r="H7" s="3">
        <v>44.95</v>
      </c>
      <c r="I7" s="9">
        <f t="shared" si="1"/>
        <v>0.29966666666666669</v>
      </c>
      <c r="J7" s="3" t="s">
        <v>31</v>
      </c>
      <c r="K7" s="7">
        <v>33.93</v>
      </c>
      <c r="L7" s="5">
        <f t="shared" si="0"/>
        <v>0.22619999999999998</v>
      </c>
    </row>
    <row r="8" spans="1:12">
      <c r="A8" s="12" t="s">
        <v>32</v>
      </c>
      <c r="B8" s="3" t="s">
        <v>25</v>
      </c>
      <c r="C8" s="3" t="s">
        <v>13</v>
      </c>
      <c r="D8" s="3" t="s">
        <v>30</v>
      </c>
      <c r="E8" s="3" t="s">
        <v>27</v>
      </c>
      <c r="F8" s="3">
        <v>300</v>
      </c>
      <c r="G8" s="12" t="s">
        <v>32</v>
      </c>
      <c r="H8" s="3">
        <v>79.95</v>
      </c>
      <c r="I8" s="9">
        <f t="shared" si="1"/>
        <v>0.26650000000000001</v>
      </c>
      <c r="J8" s="3" t="s">
        <v>33</v>
      </c>
      <c r="K8" s="7">
        <v>66.45</v>
      </c>
      <c r="L8" s="5">
        <f t="shared" si="0"/>
        <v>0.2215</v>
      </c>
    </row>
    <row r="9" spans="1:12">
      <c r="A9" s="12" t="s">
        <v>34</v>
      </c>
      <c r="B9" s="3" t="s">
        <v>25</v>
      </c>
      <c r="C9" s="3" t="s">
        <v>13</v>
      </c>
      <c r="D9" s="3" t="s">
        <v>30</v>
      </c>
      <c r="E9" s="3" t="s">
        <v>35</v>
      </c>
      <c r="F9" s="3">
        <v>300</v>
      </c>
      <c r="G9" s="12" t="s">
        <v>34</v>
      </c>
      <c r="H9" s="3">
        <v>84.95</v>
      </c>
      <c r="I9" s="9">
        <f>H9/F9</f>
        <v>0.28316666666666668</v>
      </c>
      <c r="L9" s="5"/>
    </row>
    <row r="10" spans="1:12">
      <c r="A10" s="12" t="s">
        <v>36</v>
      </c>
      <c r="B10" s="3" t="s">
        <v>25</v>
      </c>
      <c r="C10" s="3" t="s">
        <v>13</v>
      </c>
      <c r="D10" s="3" t="s">
        <v>30</v>
      </c>
      <c r="E10" s="3" t="s">
        <v>27</v>
      </c>
      <c r="F10" s="3">
        <v>600</v>
      </c>
      <c r="G10" s="12" t="s">
        <v>36</v>
      </c>
      <c r="H10" s="3">
        <v>139.94999999999999</v>
      </c>
      <c r="I10" s="9">
        <f t="shared" si="1"/>
        <v>0.23324999999999999</v>
      </c>
      <c r="J10" s="3" t="s">
        <v>37</v>
      </c>
      <c r="K10" s="7">
        <v>97.16</v>
      </c>
      <c r="L10" s="5">
        <f t="shared" si="0"/>
        <v>0.16193333333333332</v>
      </c>
    </row>
    <row r="11" spans="1:12">
      <c r="A11" s="12" t="s">
        <v>38</v>
      </c>
      <c r="B11" s="3" t="s">
        <v>25</v>
      </c>
      <c r="C11" s="3" t="s">
        <v>13</v>
      </c>
      <c r="D11" s="3" t="s">
        <v>30</v>
      </c>
      <c r="E11" s="3" t="s">
        <v>27</v>
      </c>
      <c r="F11" s="3">
        <v>1000</v>
      </c>
      <c r="G11" s="12" t="s">
        <v>38</v>
      </c>
      <c r="H11" s="3">
        <v>199.95</v>
      </c>
      <c r="I11" s="9">
        <f t="shared" si="1"/>
        <v>0.19994999999999999</v>
      </c>
      <c r="J11" s="3" t="s">
        <v>39</v>
      </c>
      <c r="K11" s="8">
        <v>169.96</v>
      </c>
      <c r="L11" s="5">
        <f t="shared" si="0"/>
        <v>0.16996</v>
      </c>
    </row>
    <row r="12" spans="1:12">
      <c r="A12" s="12" t="s">
        <v>40</v>
      </c>
      <c r="B12" s="3" t="s">
        <v>25</v>
      </c>
      <c r="C12" s="3" t="s">
        <v>13</v>
      </c>
      <c r="D12" s="3" t="s">
        <v>41</v>
      </c>
      <c r="E12" s="3" t="s">
        <v>27</v>
      </c>
      <c r="F12" s="3">
        <v>200</v>
      </c>
      <c r="G12" s="12" t="s">
        <v>40</v>
      </c>
      <c r="H12" s="3">
        <v>46.95</v>
      </c>
      <c r="I12" s="9">
        <f t="shared" si="1"/>
        <v>0.23475000000000001</v>
      </c>
      <c r="K12" s="8"/>
      <c r="L12" s="5">
        <f t="shared" si="0"/>
        <v>0</v>
      </c>
    </row>
    <row r="13" spans="1:12">
      <c r="A13" s="12" t="s">
        <v>42</v>
      </c>
      <c r="B13" s="3" t="s">
        <v>43</v>
      </c>
      <c r="C13" s="3" t="s">
        <v>13</v>
      </c>
      <c r="D13" s="3" t="s">
        <v>44</v>
      </c>
      <c r="E13" s="3" t="s">
        <v>45</v>
      </c>
      <c r="F13" s="3">
        <v>200</v>
      </c>
      <c r="G13" s="12" t="s">
        <v>46</v>
      </c>
      <c r="H13" s="3">
        <v>20.29</v>
      </c>
      <c r="I13" s="9">
        <f t="shared" si="1"/>
        <v>0.10145</v>
      </c>
      <c r="L13" s="5">
        <f t="shared" si="0"/>
        <v>0</v>
      </c>
    </row>
    <row r="14" spans="1:12">
      <c r="A14" s="12" t="s">
        <v>47</v>
      </c>
      <c r="B14" s="3" t="s">
        <v>43</v>
      </c>
      <c r="C14" s="3" t="s">
        <v>13</v>
      </c>
      <c r="D14" s="3" t="s">
        <v>44</v>
      </c>
      <c r="E14" s="3" t="s">
        <v>48</v>
      </c>
      <c r="F14" s="3">
        <v>120</v>
      </c>
      <c r="G14" s="12" t="s">
        <v>49</v>
      </c>
      <c r="H14" s="3">
        <v>25</v>
      </c>
      <c r="I14" s="9">
        <f>H14/F14</f>
        <v>0.20833333333333334</v>
      </c>
      <c r="J14" s="3" t="s">
        <v>47</v>
      </c>
      <c r="K14" s="7">
        <v>29.65</v>
      </c>
      <c r="L14" s="5">
        <f>K14/F14</f>
        <v>0.24708333333333332</v>
      </c>
    </row>
    <row r="15" spans="1:12">
      <c r="A15" s="12" t="s">
        <v>50</v>
      </c>
      <c r="B15" s="3" t="s">
        <v>43</v>
      </c>
      <c r="C15" s="3" t="s">
        <v>13</v>
      </c>
      <c r="D15" s="3" t="s">
        <v>51</v>
      </c>
      <c r="E15" s="3" t="s">
        <v>45</v>
      </c>
      <c r="F15" s="3">
        <v>200</v>
      </c>
      <c r="G15" s="12" t="s">
        <v>52</v>
      </c>
      <c r="H15" s="3">
        <v>16</v>
      </c>
      <c r="I15" s="9">
        <f t="shared" si="1"/>
        <v>0.08</v>
      </c>
      <c r="J15" s="3" t="s">
        <v>53</v>
      </c>
      <c r="K15" s="7">
        <v>35.75</v>
      </c>
      <c r="L15" s="5">
        <f t="shared" si="0"/>
        <v>0.17874999999999999</v>
      </c>
    </row>
    <row r="16" spans="1:12">
      <c r="A16" s="12" t="s">
        <v>54</v>
      </c>
      <c r="B16" s="3" t="s">
        <v>55</v>
      </c>
      <c r="C16" s="3" t="s">
        <v>13</v>
      </c>
      <c r="D16" s="3" t="s">
        <v>56</v>
      </c>
      <c r="E16" s="3" t="s">
        <v>45</v>
      </c>
      <c r="F16" s="3">
        <v>450</v>
      </c>
      <c r="G16" s="12" t="s">
        <v>57</v>
      </c>
      <c r="H16" s="3">
        <v>25</v>
      </c>
      <c r="I16" s="9">
        <f t="shared" si="1"/>
        <v>5.5555555555555552E-2</v>
      </c>
      <c r="L16" s="5">
        <f t="shared" si="0"/>
        <v>0</v>
      </c>
    </row>
    <row r="17" spans="1:12">
      <c r="A17" s="12" t="s">
        <v>58</v>
      </c>
      <c r="B17" s="3" t="s">
        <v>59</v>
      </c>
      <c r="C17" s="3" t="s">
        <v>13</v>
      </c>
      <c r="D17" s="3" t="s">
        <v>60</v>
      </c>
      <c r="E17" s="3" t="s">
        <v>45</v>
      </c>
      <c r="F17" s="3">
        <v>100</v>
      </c>
      <c r="G17" s="12" t="s">
        <v>61</v>
      </c>
      <c r="H17" s="3">
        <v>12</v>
      </c>
      <c r="I17" s="9">
        <f t="shared" si="1"/>
        <v>0.12</v>
      </c>
      <c r="L17" s="5">
        <f t="shared" si="0"/>
        <v>0</v>
      </c>
    </row>
    <row r="18" spans="1:12">
      <c r="A18" s="12" t="s">
        <v>62</v>
      </c>
      <c r="B18" s="3" t="s">
        <v>63</v>
      </c>
      <c r="C18" s="3" t="s">
        <v>13</v>
      </c>
      <c r="D18" s="3" t="s">
        <v>64</v>
      </c>
      <c r="E18" s="3" t="s">
        <v>45</v>
      </c>
      <c r="F18" s="3">
        <v>200</v>
      </c>
      <c r="G18" s="12" t="s">
        <v>65</v>
      </c>
      <c r="H18" s="3">
        <v>21</v>
      </c>
      <c r="I18" s="9">
        <f t="shared" si="1"/>
        <v>0.105</v>
      </c>
      <c r="J18" s="3" t="s">
        <v>66</v>
      </c>
      <c r="K18" s="7">
        <v>29.95</v>
      </c>
      <c r="L18" s="5">
        <f t="shared" si="0"/>
        <v>0.14974999999999999</v>
      </c>
    </row>
    <row r="19" spans="1:12">
      <c r="A19" s="12" t="s">
        <v>67</v>
      </c>
      <c r="B19" s="3" t="s">
        <v>68</v>
      </c>
      <c r="C19" s="3" t="s">
        <v>13</v>
      </c>
      <c r="D19" s="3" t="s">
        <v>69</v>
      </c>
      <c r="E19" s="3" t="s">
        <v>45</v>
      </c>
      <c r="F19" s="3">
        <v>600</v>
      </c>
      <c r="G19" s="12" t="s">
        <v>70</v>
      </c>
      <c r="H19" s="3">
        <v>41.99</v>
      </c>
      <c r="I19" s="9">
        <f t="shared" si="1"/>
        <v>6.9983333333333342E-2</v>
      </c>
      <c r="L19" s="5">
        <f t="shared" si="0"/>
        <v>0</v>
      </c>
    </row>
    <row r="20" spans="1:12">
      <c r="A20" s="12" t="s">
        <v>71</v>
      </c>
      <c r="B20" s="3" t="s">
        <v>72</v>
      </c>
      <c r="C20" s="3" t="s">
        <v>13</v>
      </c>
      <c r="D20" s="3" t="s">
        <v>73</v>
      </c>
      <c r="E20" s="3" t="s">
        <v>45</v>
      </c>
      <c r="F20" s="3">
        <v>120</v>
      </c>
      <c r="G20" s="12" t="s">
        <v>74</v>
      </c>
      <c r="H20" s="3">
        <v>13.98</v>
      </c>
      <c r="I20" s="9">
        <f t="shared" si="1"/>
        <v>0.11650000000000001</v>
      </c>
      <c r="J20" s="3" t="s">
        <v>75</v>
      </c>
      <c r="K20" s="7">
        <v>34.950000000000003</v>
      </c>
      <c r="L20" s="5">
        <f t="shared" si="0"/>
        <v>0.29125000000000001</v>
      </c>
    </row>
    <row r="21" spans="1:12">
      <c r="A21" s="12" t="s">
        <v>76</v>
      </c>
      <c r="B21" s="3" t="s">
        <v>77</v>
      </c>
      <c r="C21" s="3" t="s">
        <v>13</v>
      </c>
      <c r="D21" s="3" t="s">
        <v>78</v>
      </c>
      <c r="E21" s="3" t="s">
        <v>79</v>
      </c>
      <c r="F21" s="3">
        <v>150</v>
      </c>
      <c r="G21" s="12" t="s">
        <v>80</v>
      </c>
      <c r="H21" s="3">
        <v>20</v>
      </c>
      <c r="I21" s="9">
        <f t="shared" si="1"/>
        <v>0.13333333333333333</v>
      </c>
      <c r="J21" s="3" t="s">
        <v>81</v>
      </c>
      <c r="K21" s="7">
        <v>25</v>
      </c>
      <c r="L21" s="5">
        <f t="shared" si="0"/>
        <v>0.16666666666666666</v>
      </c>
    </row>
    <row r="22" spans="1:12">
      <c r="A22" s="12" t="s">
        <v>82</v>
      </c>
      <c r="B22" s="3" t="s">
        <v>83</v>
      </c>
      <c r="C22" s="3" t="s">
        <v>13</v>
      </c>
      <c r="D22" s="3" t="s">
        <v>84</v>
      </c>
      <c r="E22" s="3" t="s">
        <v>85</v>
      </c>
      <c r="F22" s="3">
        <v>300</v>
      </c>
      <c r="G22" s="12" t="s">
        <v>82</v>
      </c>
      <c r="H22" s="3">
        <v>47.2</v>
      </c>
      <c r="I22" s="9">
        <f t="shared" si="1"/>
        <v>0.15733333333333335</v>
      </c>
      <c r="J22" s="3" t="s">
        <v>86</v>
      </c>
      <c r="K22" s="7">
        <v>57.99</v>
      </c>
      <c r="L22" s="5">
        <f t="shared" si="0"/>
        <v>0.1933</v>
      </c>
    </row>
    <row r="23" spans="1:12">
      <c r="A23" s="12" t="s">
        <v>87</v>
      </c>
      <c r="B23" s="3" t="s">
        <v>88</v>
      </c>
      <c r="C23" s="3" t="s">
        <v>13</v>
      </c>
      <c r="D23" s="3" t="s">
        <v>89</v>
      </c>
      <c r="E23" s="3" t="s">
        <v>45</v>
      </c>
      <c r="F23" s="3">
        <v>300</v>
      </c>
      <c r="G23" s="12" t="s">
        <v>90</v>
      </c>
      <c r="H23" s="3">
        <v>62.99</v>
      </c>
      <c r="I23" s="9">
        <f t="shared" si="1"/>
        <v>0.20996666666666666</v>
      </c>
      <c r="J23" s="3" t="s">
        <v>91</v>
      </c>
      <c r="K23" s="7">
        <v>60</v>
      </c>
      <c r="L23" s="5">
        <f t="shared" si="0"/>
        <v>0.2</v>
      </c>
    </row>
    <row r="24" spans="1:12">
      <c r="A24" s="12" t="s">
        <v>92</v>
      </c>
      <c r="B24" s="3" t="s">
        <v>88</v>
      </c>
      <c r="C24" s="3" t="s">
        <v>13</v>
      </c>
      <c r="D24" s="3" t="s">
        <v>93</v>
      </c>
      <c r="E24" s="3" t="s">
        <v>45</v>
      </c>
      <c r="F24" s="3">
        <v>200</v>
      </c>
      <c r="G24" s="12" t="s">
        <v>94</v>
      </c>
      <c r="H24" s="3">
        <v>27.99</v>
      </c>
      <c r="I24" s="9">
        <f>H24/F24</f>
        <v>0.13994999999999999</v>
      </c>
      <c r="J24" s="3" t="s">
        <v>95</v>
      </c>
      <c r="K24" s="7">
        <v>27.95</v>
      </c>
      <c r="L24" s="5">
        <f>K24/F24</f>
        <v>0.13974999999999999</v>
      </c>
    </row>
    <row r="25" spans="1:12">
      <c r="A25" s="12" t="s">
        <v>96</v>
      </c>
      <c r="B25" s="3" t="s">
        <v>97</v>
      </c>
      <c r="C25" s="3" t="s">
        <v>13</v>
      </c>
      <c r="D25" s="3" t="s">
        <v>98</v>
      </c>
      <c r="E25" s="3" t="s">
        <v>99</v>
      </c>
      <c r="F25" s="3">
        <v>150</v>
      </c>
      <c r="G25" s="12" t="s">
        <v>96</v>
      </c>
      <c r="H25" s="3">
        <v>20.97</v>
      </c>
      <c r="I25" s="9">
        <f t="shared" si="1"/>
        <v>0.13979999999999998</v>
      </c>
      <c r="J25" s="3" t="s">
        <v>100</v>
      </c>
      <c r="K25" s="7">
        <v>28.95</v>
      </c>
      <c r="L25" s="5">
        <f t="shared" si="0"/>
        <v>0.193</v>
      </c>
    </row>
    <row r="26" spans="1:12">
      <c r="A26" s="12" t="s">
        <v>101</v>
      </c>
      <c r="B26" s="3" t="s">
        <v>102</v>
      </c>
      <c r="C26" s="3" t="s">
        <v>13</v>
      </c>
      <c r="D26" s="3" t="s">
        <v>103</v>
      </c>
      <c r="E26" s="3" t="s">
        <v>79</v>
      </c>
      <c r="F26" s="3">
        <v>75</v>
      </c>
      <c r="G26" s="12" t="s">
        <v>104</v>
      </c>
      <c r="H26" s="3">
        <v>29</v>
      </c>
      <c r="I26" s="9">
        <f t="shared" si="1"/>
        <v>0.38666666666666666</v>
      </c>
      <c r="L26" s="5">
        <f t="shared" si="0"/>
        <v>0</v>
      </c>
    </row>
    <row r="27" spans="1:12">
      <c r="A27" s="12" t="s">
        <v>105</v>
      </c>
      <c r="B27" s="3" t="s">
        <v>102</v>
      </c>
      <c r="C27" s="3" t="s">
        <v>13</v>
      </c>
      <c r="D27" s="3" t="s">
        <v>103</v>
      </c>
      <c r="E27" s="3" t="s">
        <v>79</v>
      </c>
      <c r="F27" s="3">
        <v>200</v>
      </c>
      <c r="G27" s="12" t="s">
        <v>106</v>
      </c>
      <c r="H27" s="3">
        <v>54.33</v>
      </c>
      <c r="I27" s="9">
        <f t="shared" si="1"/>
        <v>0.27165</v>
      </c>
      <c r="J27" s="3" t="s">
        <v>107</v>
      </c>
      <c r="K27" s="7">
        <v>51</v>
      </c>
      <c r="L27" s="5">
        <f t="shared" si="0"/>
        <v>0.255</v>
      </c>
    </row>
    <row r="28" spans="1:12">
      <c r="A28" s="12" t="s">
        <v>108</v>
      </c>
      <c r="B28" s="3" t="s">
        <v>109</v>
      </c>
      <c r="C28" s="3" t="s">
        <v>13</v>
      </c>
      <c r="D28" s="3" t="s">
        <v>110</v>
      </c>
      <c r="E28" s="3" t="s">
        <v>111</v>
      </c>
      <c r="F28" s="3">
        <v>195</v>
      </c>
      <c r="G28" s="12" t="s">
        <v>108</v>
      </c>
      <c r="H28" s="3">
        <v>59.99</v>
      </c>
      <c r="I28" s="9">
        <f t="shared" si="1"/>
        <v>0.30764102564102563</v>
      </c>
      <c r="L28" s="5">
        <f t="shared" si="0"/>
        <v>0</v>
      </c>
    </row>
    <row r="29" spans="1:12">
      <c r="A29" s="12" t="s">
        <v>112</v>
      </c>
      <c r="B29" s="3" t="s">
        <v>113</v>
      </c>
      <c r="C29" s="3" t="s">
        <v>13</v>
      </c>
      <c r="D29" s="3" t="s">
        <v>114</v>
      </c>
      <c r="E29" s="3" t="s">
        <v>115</v>
      </c>
      <c r="F29" s="3">
        <v>180</v>
      </c>
      <c r="G29" s="12" t="s">
        <v>116</v>
      </c>
      <c r="H29" s="3">
        <v>35</v>
      </c>
      <c r="I29" s="9">
        <f t="shared" si="1"/>
        <v>0.19444444444444445</v>
      </c>
      <c r="J29" s="3" t="s">
        <v>117</v>
      </c>
      <c r="K29" s="7">
        <v>39</v>
      </c>
      <c r="L29" s="5">
        <f t="shared" si="0"/>
        <v>0.21666666666666667</v>
      </c>
    </row>
    <row r="30" spans="1:12">
      <c r="A30" s="12" t="s">
        <v>118</v>
      </c>
      <c r="B30" s="3" t="s">
        <v>119</v>
      </c>
      <c r="C30" s="3" t="s">
        <v>13</v>
      </c>
      <c r="D30" s="3" t="s">
        <v>120</v>
      </c>
      <c r="E30" s="3" t="s">
        <v>45</v>
      </c>
      <c r="F30" s="3">
        <v>120</v>
      </c>
      <c r="G30" s="12" t="s">
        <v>121</v>
      </c>
      <c r="H30" s="3">
        <v>21.03</v>
      </c>
      <c r="I30" s="9">
        <f t="shared" si="1"/>
        <v>0.17525000000000002</v>
      </c>
      <c r="J30" s="3" t="s">
        <v>122</v>
      </c>
      <c r="K30" s="7">
        <v>27.2</v>
      </c>
      <c r="L30" s="5">
        <f t="shared" si="0"/>
        <v>0.22666666666666666</v>
      </c>
    </row>
    <row r="31" spans="1:12">
      <c r="A31" s="12" t="s">
        <v>123</v>
      </c>
      <c r="B31" s="3" t="s">
        <v>124</v>
      </c>
      <c r="C31" s="3" t="s">
        <v>13</v>
      </c>
      <c r="D31" s="3" t="s">
        <v>125</v>
      </c>
      <c r="E31" s="3" t="s">
        <v>126</v>
      </c>
      <c r="F31" s="3">
        <v>150</v>
      </c>
      <c r="G31" s="12" t="s">
        <v>123</v>
      </c>
      <c r="H31" s="3">
        <v>48</v>
      </c>
      <c r="I31" s="9">
        <f t="shared" si="1"/>
        <v>0.32</v>
      </c>
      <c r="J31" s="3" t="s">
        <v>127</v>
      </c>
      <c r="K31" s="7">
        <v>57.99</v>
      </c>
      <c r="L31" s="5">
        <f t="shared" si="0"/>
        <v>0.3866</v>
      </c>
    </row>
    <row r="32" spans="1:12">
      <c r="A32" s="12" t="s">
        <v>128</v>
      </c>
      <c r="B32" s="3" t="s">
        <v>129</v>
      </c>
      <c r="C32" s="3" t="s">
        <v>13</v>
      </c>
      <c r="D32" s="3" t="s">
        <v>130</v>
      </c>
      <c r="E32" s="3" t="s">
        <v>131</v>
      </c>
      <c r="F32" s="3">
        <v>246</v>
      </c>
      <c r="G32" s="12" t="s">
        <v>132</v>
      </c>
      <c r="H32" s="3">
        <v>47.96</v>
      </c>
      <c r="I32" s="9">
        <f t="shared" si="1"/>
        <v>0.19495934959349595</v>
      </c>
      <c r="J32" s="3" t="s">
        <v>133</v>
      </c>
      <c r="K32" s="7">
        <v>59.95</v>
      </c>
      <c r="L32" s="5">
        <f t="shared" si="0"/>
        <v>0.24369918699186993</v>
      </c>
    </row>
    <row r="33" spans="1:12">
      <c r="A33" s="12" t="s">
        <v>134</v>
      </c>
      <c r="B33" s="3" t="s">
        <v>135</v>
      </c>
      <c r="C33" s="3" t="s">
        <v>13</v>
      </c>
      <c r="D33" s="3" t="s">
        <v>136</v>
      </c>
      <c r="E33" s="3" t="s">
        <v>45</v>
      </c>
      <c r="F33" s="3">
        <v>125</v>
      </c>
      <c r="G33" s="12" t="s">
        <v>134</v>
      </c>
      <c r="H33" s="3">
        <v>47.96</v>
      </c>
      <c r="I33" s="9">
        <f t="shared" si="1"/>
        <v>0.38368000000000002</v>
      </c>
      <c r="J33" s="3" t="s">
        <v>137</v>
      </c>
      <c r="K33" s="7">
        <v>59.95</v>
      </c>
      <c r="L33" s="5">
        <f t="shared" si="0"/>
        <v>0.47960000000000003</v>
      </c>
    </row>
    <row r="34" spans="1:12">
      <c r="A34" s="12" t="s">
        <v>138</v>
      </c>
      <c r="B34" s="3" t="s">
        <v>139</v>
      </c>
      <c r="C34" s="3" t="s">
        <v>13</v>
      </c>
      <c r="D34" s="3" t="s">
        <v>140</v>
      </c>
      <c r="E34" s="3" t="s">
        <v>45</v>
      </c>
      <c r="F34" s="3">
        <v>120</v>
      </c>
      <c r="G34" s="12" t="s">
        <v>141</v>
      </c>
      <c r="H34" s="3">
        <v>32.950000000000003</v>
      </c>
      <c r="I34" s="9">
        <f t="shared" si="1"/>
        <v>0.27458333333333335</v>
      </c>
      <c r="J34" s="3" t="s">
        <v>142</v>
      </c>
      <c r="K34" s="7">
        <v>39.950000000000003</v>
      </c>
      <c r="L34" s="5">
        <f t="shared" si="0"/>
        <v>0.33291666666666669</v>
      </c>
    </row>
    <row r="35" spans="1:12">
      <c r="A35" s="12" t="s">
        <v>143</v>
      </c>
      <c r="B35" s="3" t="s">
        <v>144</v>
      </c>
      <c r="C35" s="3" t="s">
        <v>13</v>
      </c>
      <c r="D35" s="3" t="s">
        <v>145</v>
      </c>
      <c r="E35" s="3" t="s">
        <v>146</v>
      </c>
      <c r="F35" s="3">
        <v>300</v>
      </c>
      <c r="G35" s="12" t="s">
        <v>147</v>
      </c>
      <c r="H35" s="3">
        <v>39.9</v>
      </c>
      <c r="I35" s="9">
        <f t="shared" si="1"/>
        <v>0.13300000000000001</v>
      </c>
      <c r="L35" s="5"/>
    </row>
    <row r="36" spans="1:12">
      <c r="A36" s="12" t="s">
        <v>148</v>
      </c>
      <c r="B36" s="3" t="s">
        <v>144</v>
      </c>
      <c r="C36" s="3" t="s">
        <v>13</v>
      </c>
      <c r="D36" s="3" t="s">
        <v>145</v>
      </c>
      <c r="E36" s="3" t="s">
        <v>149</v>
      </c>
      <c r="F36" s="3">
        <v>300</v>
      </c>
      <c r="G36" s="12" t="s">
        <v>150</v>
      </c>
      <c r="H36" s="3">
        <v>59.9</v>
      </c>
      <c r="I36" s="9">
        <f t="shared" si="1"/>
        <v>0.19966666666666666</v>
      </c>
      <c r="L36" s="5"/>
    </row>
    <row r="37" spans="1:12">
      <c r="A37" s="12" t="s">
        <v>151</v>
      </c>
      <c r="B37" s="3" t="s">
        <v>152</v>
      </c>
      <c r="C37" s="3" t="s">
        <v>13</v>
      </c>
      <c r="D37" s="3" t="s">
        <v>153</v>
      </c>
      <c r="E37" s="3" t="s">
        <v>154</v>
      </c>
      <c r="F37" s="3">
        <v>150</v>
      </c>
      <c r="G37" s="12" t="s">
        <v>151</v>
      </c>
      <c r="H37" s="3">
        <v>55</v>
      </c>
      <c r="I37" s="9">
        <f t="shared" si="1"/>
        <v>0.36666666666666664</v>
      </c>
      <c r="L37" s="5"/>
    </row>
    <row r="38" spans="1:12">
      <c r="A38" s="12" t="s">
        <v>155</v>
      </c>
      <c r="B38" s="3" t="s">
        <v>156</v>
      </c>
      <c r="C38" s="3" t="s">
        <v>13</v>
      </c>
      <c r="D38" s="3" t="s">
        <v>157</v>
      </c>
      <c r="E38" s="3" t="s">
        <v>158</v>
      </c>
      <c r="F38" s="3">
        <v>300</v>
      </c>
      <c r="G38" s="12" t="s">
        <v>155</v>
      </c>
      <c r="H38" s="3">
        <v>59.95</v>
      </c>
      <c r="I38" s="9">
        <f t="shared" si="1"/>
        <v>0.19983333333333334</v>
      </c>
      <c r="J38" s="3" t="s">
        <v>159</v>
      </c>
      <c r="K38" s="7">
        <v>64.95</v>
      </c>
      <c r="L38" s="5">
        <f t="shared" si="0"/>
        <v>0.2165</v>
      </c>
    </row>
    <row r="39" spans="1:12">
      <c r="A39" s="12" t="s">
        <v>160</v>
      </c>
      <c r="B39" s="3" t="s">
        <v>161</v>
      </c>
      <c r="C39" s="3" t="s">
        <v>13</v>
      </c>
      <c r="D39" s="3" t="s">
        <v>162</v>
      </c>
      <c r="E39" s="3" t="s">
        <v>163</v>
      </c>
      <c r="F39" s="3">
        <v>75</v>
      </c>
      <c r="G39" s="12" t="s">
        <v>164</v>
      </c>
      <c r="H39" s="3">
        <v>39.950000000000003</v>
      </c>
      <c r="I39" s="9">
        <f t="shared" si="1"/>
        <v>0.53266666666666673</v>
      </c>
      <c r="L39" s="5"/>
    </row>
    <row r="40" spans="1:12">
      <c r="A40" s="12" t="s">
        <v>165</v>
      </c>
      <c r="B40" s="3" t="s">
        <v>161</v>
      </c>
      <c r="C40" s="3" t="s">
        <v>13</v>
      </c>
      <c r="D40" s="3" t="s">
        <v>162</v>
      </c>
      <c r="E40" s="14" t="s">
        <v>163</v>
      </c>
      <c r="F40" s="3">
        <v>150</v>
      </c>
      <c r="G40" s="12" t="s">
        <v>166</v>
      </c>
      <c r="H40" s="3">
        <v>40</v>
      </c>
      <c r="I40" s="9">
        <f t="shared" si="1"/>
        <v>0.26666666666666666</v>
      </c>
      <c r="J40" s="3" t="s">
        <v>167</v>
      </c>
      <c r="K40" s="7">
        <v>59.95</v>
      </c>
      <c r="L40" s="5">
        <f t="shared" si="0"/>
        <v>0.39966666666666667</v>
      </c>
    </row>
    <row r="41" spans="1:12">
      <c r="A41" s="12" t="s">
        <v>168</v>
      </c>
      <c r="B41" s="3" t="s">
        <v>161</v>
      </c>
      <c r="C41" s="3" t="s">
        <v>13</v>
      </c>
      <c r="D41" s="3" t="s">
        <v>162</v>
      </c>
      <c r="E41" s="3" t="s">
        <v>163</v>
      </c>
      <c r="F41" s="3">
        <v>300</v>
      </c>
      <c r="G41" s="12" t="s">
        <v>169</v>
      </c>
      <c r="H41" s="3">
        <v>99.95</v>
      </c>
      <c r="I41" s="9">
        <f t="shared" si="1"/>
        <v>0.33316666666666667</v>
      </c>
      <c r="L41" s="5"/>
    </row>
    <row r="42" spans="1:12">
      <c r="A42" s="12" t="s">
        <v>170</v>
      </c>
      <c r="B42" s="3" t="s">
        <v>171</v>
      </c>
      <c r="C42" s="3" t="s">
        <v>13</v>
      </c>
      <c r="D42" s="3" t="s">
        <v>172</v>
      </c>
      <c r="E42" s="3" t="s">
        <v>173</v>
      </c>
      <c r="F42" s="3">
        <v>200</v>
      </c>
      <c r="G42" s="12" t="s">
        <v>174</v>
      </c>
      <c r="H42" s="3">
        <v>36.85</v>
      </c>
      <c r="I42" s="9">
        <f t="shared" si="1"/>
        <v>0.18425</v>
      </c>
      <c r="L42" s="5"/>
    </row>
    <row r="43" spans="1:12">
      <c r="A43" s="12" t="s">
        <v>175</v>
      </c>
      <c r="B43" s="3" t="s">
        <v>171</v>
      </c>
      <c r="C43" s="3" t="s">
        <v>13</v>
      </c>
      <c r="D43" s="3" t="s">
        <v>172</v>
      </c>
      <c r="E43" s="3" t="s">
        <v>176</v>
      </c>
      <c r="F43" s="3">
        <v>200</v>
      </c>
      <c r="G43" s="12" t="s">
        <v>177</v>
      </c>
      <c r="H43" s="3">
        <v>33.950000000000003</v>
      </c>
      <c r="I43" s="9">
        <f t="shared" si="1"/>
        <v>0.16975000000000001</v>
      </c>
      <c r="L43" s="5"/>
    </row>
    <row r="44" spans="1:12">
      <c r="A44" s="12" t="s">
        <v>178</v>
      </c>
      <c r="B44" s="3" t="s">
        <v>171</v>
      </c>
      <c r="C44" s="3" t="s">
        <v>13</v>
      </c>
      <c r="D44" s="3" t="s">
        <v>172</v>
      </c>
      <c r="E44" s="3" t="s">
        <v>179</v>
      </c>
      <c r="F44" s="3">
        <v>200</v>
      </c>
      <c r="G44" s="12" t="s">
        <v>180</v>
      </c>
      <c r="H44" s="3">
        <v>38.200000000000003</v>
      </c>
      <c r="I44" s="9">
        <f t="shared" si="1"/>
        <v>0.191</v>
      </c>
      <c r="L44" s="5"/>
    </row>
    <row r="45" spans="1:12">
      <c r="A45" s="12" t="s">
        <v>181</v>
      </c>
      <c r="B45" s="3" t="s">
        <v>182</v>
      </c>
      <c r="C45" s="3" t="s">
        <v>13</v>
      </c>
      <c r="D45" s="3" t="s">
        <v>183</v>
      </c>
      <c r="E45" s="3" t="s">
        <v>184</v>
      </c>
      <c r="F45" s="3">
        <v>336</v>
      </c>
      <c r="G45" s="12" t="s">
        <v>185</v>
      </c>
      <c r="H45" s="3">
        <v>44.96</v>
      </c>
      <c r="I45" s="9">
        <f t="shared" si="1"/>
        <v>0.13380952380952382</v>
      </c>
      <c r="J45" s="3" t="s">
        <v>186</v>
      </c>
      <c r="K45" s="7">
        <v>59.95</v>
      </c>
      <c r="L45" s="5">
        <f t="shared" si="0"/>
        <v>0.17842261904761905</v>
      </c>
    </row>
    <row r="46" spans="1:12">
      <c r="A46" s="12" t="s">
        <v>187</v>
      </c>
      <c r="B46" s="3" t="s">
        <v>188</v>
      </c>
      <c r="C46" s="3" t="s">
        <v>13</v>
      </c>
      <c r="D46" s="3" t="s">
        <v>189</v>
      </c>
      <c r="E46" s="3" t="s">
        <v>45</v>
      </c>
      <c r="F46" s="3">
        <v>300</v>
      </c>
      <c r="G46" s="12" t="s">
        <v>190</v>
      </c>
      <c r="H46" s="3">
        <v>30.95</v>
      </c>
      <c r="I46" s="9">
        <f t="shared" si="1"/>
        <v>0.10316666666666667</v>
      </c>
      <c r="J46" s="3" t="s">
        <v>191</v>
      </c>
      <c r="K46" s="7">
        <v>34.950000000000003</v>
      </c>
      <c r="L46" s="5">
        <f t="shared" si="0"/>
        <v>0.11650000000000001</v>
      </c>
    </row>
    <row r="47" spans="1:12">
      <c r="A47" s="12" t="s">
        <v>192</v>
      </c>
      <c r="B47" s="3" t="s">
        <v>193</v>
      </c>
      <c r="C47" s="3" t="s">
        <v>13</v>
      </c>
      <c r="D47" s="3" t="s">
        <v>194</v>
      </c>
      <c r="E47" s="3" t="s">
        <v>158</v>
      </c>
      <c r="F47" s="3">
        <v>250</v>
      </c>
      <c r="G47" s="12" t="s">
        <v>192</v>
      </c>
      <c r="H47" s="3">
        <v>59</v>
      </c>
      <c r="I47" s="9">
        <f t="shared" si="1"/>
        <v>0.23599999999999999</v>
      </c>
      <c r="L47" s="5"/>
    </row>
    <row r="48" spans="1:12">
      <c r="A48" s="12" t="s">
        <v>195</v>
      </c>
      <c r="B48" s="3" t="s">
        <v>193</v>
      </c>
      <c r="C48" s="3" t="s">
        <v>13</v>
      </c>
      <c r="D48" s="3" t="s">
        <v>196</v>
      </c>
      <c r="E48" s="3" t="s">
        <v>45</v>
      </c>
      <c r="F48" s="3">
        <v>250</v>
      </c>
      <c r="G48" s="12" t="s">
        <v>195</v>
      </c>
      <c r="H48" s="3">
        <v>49.5</v>
      </c>
      <c r="I48" s="9">
        <f t="shared" si="1"/>
        <v>0.19800000000000001</v>
      </c>
      <c r="L48" s="5"/>
    </row>
    <row r="49" spans="1:12">
      <c r="A49" s="12" t="s">
        <v>197</v>
      </c>
      <c r="B49" s="3" t="s">
        <v>198</v>
      </c>
      <c r="C49" s="3" t="s">
        <v>13</v>
      </c>
      <c r="D49" s="3" t="s">
        <v>199</v>
      </c>
      <c r="E49" s="3" t="s">
        <v>45</v>
      </c>
      <c r="F49" s="3">
        <v>80</v>
      </c>
      <c r="G49" s="12" t="s">
        <v>197</v>
      </c>
      <c r="H49" s="3">
        <v>33.15</v>
      </c>
      <c r="I49" s="9">
        <f t="shared" si="1"/>
        <v>0.41437499999999999</v>
      </c>
      <c r="L49" s="5"/>
    </row>
    <row r="50" spans="1:12">
      <c r="A50" s="12" t="s">
        <v>200</v>
      </c>
      <c r="B50" s="3" t="s">
        <v>201</v>
      </c>
      <c r="C50" s="3" t="s">
        <v>13</v>
      </c>
      <c r="D50" s="3" t="s">
        <v>202</v>
      </c>
      <c r="E50" s="3" t="s">
        <v>79</v>
      </c>
      <c r="F50" s="3">
        <v>200</v>
      </c>
      <c r="G50" s="12" t="s">
        <v>203</v>
      </c>
      <c r="H50" s="3">
        <v>42.7</v>
      </c>
      <c r="I50" s="9">
        <f t="shared" si="1"/>
        <v>0.21350000000000002</v>
      </c>
      <c r="J50" s="3" t="s">
        <v>204</v>
      </c>
      <c r="K50" s="7">
        <v>49.95</v>
      </c>
      <c r="L50" s="5">
        <f t="shared" si="0"/>
        <v>0.24975000000000003</v>
      </c>
    </row>
    <row r="51" spans="1:12">
      <c r="A51" s="12" t="s">
        <v>205</v>
      </c>
      <c r="B51" s="3" t="s">
        <v>206</v>
      </c>
      <c r="C51" s="3" t="s">
        <v>13</v>
      </c>
      <c r="D51" s="3" t="s">
        <v>207</v>
      </c>
      <c r="E51" s="3" t="s">
        <v>208</v>
      </c>
      <c r="F51" s="3">
        <v>150</v>
      </c>
      <c r="G51" s="12" t="s">
        <v>205</v>
      </c>
      <c r="H51" s="3">
        <v>34.5</v>
      </c>
      <c r="I51" s="9">
        <f t="shared" si="1"/>
        <v>0.23</v>
      </c>
      <c r="L51" s="5"/>
    </row>
    <row r="52" spans="1:12">
      <c r="A52" s="12" t="s">
        <v>209</v>
      </c>
      <c r="B52" s="3" t="s">
        <v>210</v>
      </c>
      <c r="C52" s="3" t="s">
        <v>13</v>
      </c>
      <c r="D52" s="3" t="s">
        <v>211</v>
      </c>
      <c r="E52" s="3" t="s">
        <v>212</v>
      </c>
      <c r="F52" s="3">
        <v>300</v>
      </c>
      <c r="G52" s="12" t="s">
        <v>209</v>
      </c>
      <c r="H52" s="3">
        <v>59.95</v>
      </c>
      <c r="I52" s="9">
        <f t="shared" si="1"/>
        <v>0.19983333333333334</v>
      </c>
      <c r="L52" s="5"/>
    </row>
    <row r="53" spans="1:12">
      <c r="A53" s="12" t="s">
        <v>213</v>
      </c>
      <c r="B53" s="3" t="s">
        <v>214</v>
      </c>
      <c r="C53" s="3" t="s">
        <v>13</v>
      </c>
      <c r="D53" s="3" t="s">
        <v>215</v>
      </c>
      <c r="E53" s="3" t="s">
        <v>216</v>
      </c>
      <c r="F53" s="3">
        <v>308</v>
      </c>
      <c r="G53" s="12" t="s">
        <v>213</v>
      </c>
      <c r="H53" s="3">
        <v>65</v>
      </c>
      <c r="I53" s="9">
        <f t="shared" si="1"/>
        <v>0.21103896103896103</v>
      </c>
      <c r="L53" s="5"/>
    </row>
    <row r="54" spans="1:12">
      <c r="A54" s="12" t="s">
        <v>217</v>
      </c>
      <c r="B54" s="3" t="s">
        <v>55</v>
      </c>
      <c r="C54" s="3" t="s">
        <v>13</v>
      </c>
      <c r="D54" s="3" t="s">
        <v>56</v>
      </c>
      <c r="E54" s="3" t="s">
        <v>45</v>
      </c>
      <c r="F54" s="3">
        <v>300</v>
      </c>
      <c r="G54" s="12" t="s">
        <v>217</v>
      </c>
      <c r="H54" s="3">
        <v>15</v>
      </c>
      <c r="I54" s="9">
        <f t="shared" si="1"/>
        <v>0.05</v>
      </c>
      <c r="L54" s="5"/>
    </row>
    <row r="55" spans="1:12">
      <c r="A55" s="12" t="s">
        <v>218</v>
      </c>
      <c r="B55" s="3" t="s">
        <v>55</v>
      </c>
      <c r="C55" s="3" t="s">
        <v>13</v>
      </c>
      <c r="D55" s="3" t="s">
        <v>56</v>
      </c>
      <c r="E55" s="3" t="s">
        <v>45</v>
      </c>
      <c r="F55" s="3">
        <v>450</v>
      </c>
      <c r="G55" s="12" t="s">
        <v>219</v>
      </c>
      <c r="H55" s="3">
        <v>25</v>
      </c>
      <c r="I55" s="9">
        <f t="shared" si="1"/>
        <v>5.5555555555555552E-2</v>
      </c>
      <c r="L55" s="5"/>
    </row>
    <row r="56" spans="1:12">
      <c r="A56" s="12" t="s">
        <v>220</v>
      </c>
      <c r="B56" s="3" t="s">
        <v>221</v>
      </c>
      <c r="C56" s="3" t="s">
        <v>13</v>
      </c>
      <c r="D56" s="3" t="s">
        <v>222</v>
      </c>
      <c r="E56" s="3" t="s">
        <v>223</v>
      </c>
      <c r="F56" s="3">
        <v>250</v>
      </c>
      <c r="G56" s="12" t="s">
        <v>220</v>
      </c>
      <c r="H56" s="3">
        <v>30</v>
      </c>
      <c r="I56" s="9">
        <f t="shared" si="1"/>
        <v>0.12</v>
      </c>
      <c r="L56" s="5"/>
    </row>
    <row r="57" spans="1:12">
      <c r="A57" s="10"/>
      <c r="B57" s="3" t="s">
        <v>224</v>
      </c>
      <c r="C57" s="3" t="s">
        <v>13</v>
      </c>
      <c r="D57" s="3" t="s">
        <v>225</v>
      </c>
      <c r="E57" s="3" t="s">
        <v>45</v>
      </c>
      <c r="F57" s="3">
        <v>170</v>
      </c>
      <c r="G57" s="12" t="s">
        <v>226</v>
      </c>
      <c r="H57" s="3">
        <v>19.73</v>
      </c>
      <c r="I57" s="9">
        <f t="shared" si="1"/>
        <v>0.11605882352941177</v>
      </c>
      <c r="L57" s="5"/>
    </row>
    <row r="58" spans="1:12">
      <c r="A58" s="12" t="s">
        <v>227</v>
      </c>
      <c r="B58" s="3" t="s">
        <v>228</v>
      </c>
      <c r="C58" s="3" t="s">
        <v>13</v>
      </c>
      <c r="D58" s="3" t="s">
        <v>229</v>
      </c>
      <c r="E58" s="3" t="s">
        <v>230</v>
      </c>
      <c r="F58" s="3">
        <v>300</v>
      </c>
      <c r="G58" s="12" t="s">
        <v>231</v>
      </c>
      <c r="H58" s="3">
        <v>54.95</v>
      </c>
      <c r="I58" s="9">
        <f t="shared" si="1"/>
        <v>0.18316666666666667</v>
      </c>
      <c r="J58" s="3" t="s">
        <v>232</v>
      </c>
      <c r="K58" s="7">
        <v>54.95</v>
      </c>
      <c r="L58" s="5">
        <f t="shared" si="0"/>
        <v>0.18316666666666667</v>
      </c>
    </row>
    <row r="59" spans="1:12">
      <c r="A59" s="12" t="s">
        <v>233</v>
      </c>
      <c r="B59" s="3" t="s">
        <v>234</v>
      </c>
      <c r="C59" s="3" t="s">
        <v>13</v>
      </c>
      <c r="D59" s="3" t="s">
        <v>235</v>
      </c>
      <c r="E59" s="3" t="s">
        <v>45</v>
      </c>
      <c r="F59" s="3">
        <v>150</v>
      </c>
      <c r="G59" s="12" t="s">
        <v>236</v>
      </c>
      <c r="H59" s="3">
        <v>44.95</v>
      </c>
      <c r="I59" s="9">
        <f t="shared" si="1"/>
        <v>0.29966666666666669</v>
      </c>
      <c r="L59" s="5">
        <f t="shared" si="0"/>
        <v>0</v>
      </c>
    </row>
    <row r="60" spans="1:12">
      <c r="A60" s="12" t="s">
        <v>237</v>
      </c>
      <c r="B60" s="3" t="s">
        <v>238</v>
      </c>
      <c r="C60" s="3" t="s">
        <v>13</v>
      </c>
      <c r="D60" s="3" t="s">
        <v>153</v>
      </c>
      <c r="E60" s="3" t="s">
        <v>239</v>
      </c>
      <c r="F60" s="3">
        <v>300</v>
      </c>
      <c r="G60" s="12" t="s">
        <v>240</v>
      </c>
      <c r="H60" s="3">
        <v>71.2</v>
      </c>
      <c r="I60" s="9">
        <f t="shared" si="1"/>
        <v>0.23733333333333334</v>
      </c>
      <c r="J60" s="3" t="s">
        <v>241</v>
      </c>
      <c r="K60" s="7">
        <v>74.95</v>
      </c>
      <c r="L60" s="5">
        <f t="shared" si="0"/>
        <v>0.24983333333333335</v>
      </c>
    </row>
    <row r="61" spans="1:12">
      <c r="A61" s="12" t="s">
        <v>242</v>
      </c>
      <c r="B61" s="3" t="s">
        <v>243</v>
      </c>
      <c r="C61" s="3" t="s">
        <v>13</v>
      </c>
      <c r="D61" s="3" t="s">
        <v>244</v>
      </c>
      <c r="E61" s="3" t="s">
        <v>79</v>
      </c>
      <c r="F61" s="3">
        <v>135</v>
      </c>
      <c r="G61" s="12" t="s">
        <v>242</v>
      </c>
      <c r="H61" s="3">
        <v>35</v>
      </c>
      <c r="I61" s="9">
        <f t="shared" si="1"/>
        <v>0.25925925925925924</v>
      </c>
      <c r="L61" s="5"/>
    </row>
    <row r="62" spans="1:12">
      <c r="A62" s="12" t="s">
        <v>245</v>
      </c>
      <c r="B62" s="3" t="s">
        <v>243</v>
      </c>
      <c r="C62" s="3" t="s">
        <v>13</v>
      </c>
      <c r="D62" s="3" t="s">
        <v>246</v>
      </c>
      <c r="E62" s="3" t="s">
        <v>79</v>
      </c>
      <c r="F62" s="3">
        <v>135</v>
      </c>
      <c r="G62" s="12" t="s">
        <v>245</v>
      </c>
      <c r="H62" s="3">
        <v>37</v>
      </c>
      <c r="I62" s="9">
        <f t="shared" si="1"/>
        <v>0.27407407407407408</v>
      </c>
      <c r="L62" s="5"/>
    </row>
    <row r="63" spans="1:12">
      <c r="A63" s="12" t="s">
        <v>247</v>
      </c>
      <c r="B63" s="3" t="s">
        <v>248</v>
      </c>
      <c r="C63" s="3" t="s">
        <v>13</v>
      </c>
      <c r="D63" s="3" t="s">
        <v>249</v>
      </c>
      <c r="E63" s="3" t="s">
        <v>45</v>
      </c>
      <c r="F63" s="3">
        <v>300</v>
      </c>
      <c r="G63" s="12" t="s">
        <v>250</v>
      </c>
      <c r="H63" s="3">
        <v>78.95</v>
      </c>
      <c r="I63" s="9">
        <f t="shared" si="1"/>
        <v>0.26316666666666666</v>
      </c>
      <c r="J63" s="3" t="s">
        <v>250</v>
      </c>
      <c r="K63" s="7">
        <v>97.95</v>
      </c>
      <c r="L63" s="5">
        <f t="shared" ref="L63:L84" si="2">K63/F63</f>
        <v>0.32650000000000001</v>
      </c>
    </row>
    <row r="64" spans="1:12">
      <c r="A64" s="12" t="s">
        <v>251</v>
      </c>
      <c r="B64" s="3" t="s">
        <v>252</v>
      </c>
      <c r="C64" s="3" t="s">
        <v>13</v>
      </c>
      <c r="D64" s="3" t="s">
        <v>253</v>
      </c>
      <c r="E64" s="3" t="s">
        <v>254</v>
      </c>
      <c r="F64" s="3">
        <v>240</v>
      </c>
      <c r="G64" s="12" t="s">
        <v>255</v>
      </c>
      <c r="H64" s="3">
        <v>44.96</v>
      </c>
      <c r="I64" s="9">
        <f t="shared" si="1"/>
        <v>0.18733333333333332</v>
      </c>
      <c r="J64" s="3" t="s">
        <v>256</v>
      </c>
      <c r="K64" s="7">
        <v>59.95</v>
      </c>
      <c r="L64" s="5">
        <f t="shared" si="2"/>
        <v>0.24979166666666669</v>
      </c>
    </row>
    <row r="65" spans="1:12">
      <c r="A65" s="12" t="s">
        <v>257</v>
      </c>
      <c r="B65" s="3" t="s">
        <v>258</v>
      </c>
      <c r="C65" s="3" t="s">
        <v>13</v>
      </c>
      <c r="D65" s="3" t="s">
        <v>259</v>
      </c>
      <c r="E65" s="3" t="s">
        <v>260</v>
      </c>
      <c r="F65" s="3">
        <v>390</v>
      </c>
      <c r="G65" s="12" t="s">
        <v>261</v>
      </c>
      <c r="H65" s="3">
        <v>69.95</v>
      </c>
      <c r="I65" s="9">
        <f t="shared" ref="I65:I89" si="3">H65/F65</f>
        <v>0.17935897435897435</v>
      </c>
      <c r="J65" s="3" t="s">
        <v>262</v>
      </c>
      <c r="K65" s="7">
        <v>69.95</v>
      </c>
      <c r="L65" s="5">
        <f t="shared" si="2"/>
        <v>0.17935897435897435</v>
      </c>
    </row>
    <row r="66" spans="1:12">
      <c r="A66" s="12" t="s">
        <v>263</v>
      </c>
      <c r="B66" s="3" t="s">
        <v>264</v>
      </c>
      <c r="C66" s="3" t="s">
        <v>13</v>
      </c>
      <c r="D66" s="3" t="s">
        <v>265</v>
      </c>
      <c r="E66" s="3" t="s">
        <v>266</v>
      </c>
      <c r="F66" s="3">
        <v>240</v>
      </c>
      <c r="G66" s="12" t="s">
        <v>263</v>
      </c>
      <c r="H66" s="3">
        <v>34.99</v>
      </c>
      <c r="I66" s="9">
        <f t="shared" si="3"/>
        <v>0.14579166666666668</v>
      </c>
      <c r="L66" s="5"/>
    </row>
    <row r="67" spans="1:12">
      <c r="A67" s="12" t="s">
        <v>267</v>
      </c>
      <c r="B67" s="3" t="s">
        <v>268</v>
      </c>
      <c r="C67" s="3" t="s">
        <v>13</v>
      </c>
      <c r="D67" s="3" t="s">
        <v>269</v>
      </c>
      <c r="E67" s="3" t="s">
        <v>270</v>
      </c>
      <c r="F67" s="3">
        <v>330</v>
      </c>
      <c r="G67" s="12" t="s">
        <v>271</v>
      </c>
      <c r="H67" s="3">
        <v>64.95</v>
      </c>
      <c r="I67" s="9">
        <f t="shared" si="3"/>
        <v>0.19681818181818184</v>
      </c>
      <c r="J67" s="3" t="s">
        <v>272</v>
      </c>
      <c r="K67" s="7">
        <v>74.95</v>
      </c>
      <c r="L67" s="5">
        <f t="shared" si="2"/>
        <v>0.22712121212121214</v>
      </c>
    </row>
    <row r="68" spans="1:12">
      <c r="A68" s="12" t="s">
        <v>273</v>
      </c>
      <c r="B68" s="3" t="s">
        <v>274</v>
      </c>
      <c r="C68" s="3" t="s">
        <v>13</v>
      </c>
      <c r="D68" s="3" t="s">
        <v>275</v>
      </c>
      <c r="E68" s="3" t="s">
        <v>45</v>
      </c>
      <c r="F68" s="3">
        <v>400</v>
      </c>
      <c r="G68" s="12" t="s">
        <v>273</v>
      </c>
      <c r="H68" s="3">
        <v>54.95</v>
      </c>
      <c r="I68" s="9">
        <f t="shared" si="3"/>
        <v>0.137375</v>
      </c>
      <c r="J68" s="3" t="s">
        <v>276</v>
      </c>
      <c r="K68" s="7">
        <v>58.45</v>
      </c>
      <c r="L68" s="5">
        <f t="shared" si="2"/>
        <v>0.146125</v>
      </c>
    </row>
    <row r="69" spans="1:12">
      <c r="A69" s="12" t="s">
        <v>277</v>
      </c>
      <c r="B69" s="3" t="s">
        <v>278</v>
      </c>
      <c r="C69" s="3" t="s">
        <v>13</v>
      </c>
      <c r="D69" s="3" t="s">
        <v>279</v>
      </c>
      <c r="E69" s="3" t="s">
        <v>45</v>
      </c>
      <c r="F69" s="3">
        <v>237</v>
      </c>
      <c r="G69" s="12" t="s">
        <v>277</v>
      </c>
      <c r="H69" s="3">
        <v>34.96</v>
      </c>
      <c r="I69" s="9">
        <f t="shared" si="3"/>
        <v>0.14751054852320675</v>
      </c>
      <c r="L69" s="5"/>
    </row>
    <row r="70" spans="1:12">
      <c r="A70" s="12" t="s">
        <v>280</v>
      </c>
      <c r="B70" s="3" t="s">
        <v>281</v>
      </c>
      <c r="C70" s="3" t="s">
        <v>13</v>
      </c>
      <c r="D70" s="3" t="s">
        <v>282</v>
      </c>
      <c r="E70" s="3" t="s">
        <v>45</v>
      </c>
      <c r="F70" s="3">
        <v>200</v>
      </c>
      <c r="G70" s="12" t="s">
        <v>280</v>
      </c>
      <c r="H70" s="3">
        <v>44.95</v>
      </c>
      <c r="I70" s="9">
        <f t="shared" si="3"/>
        <v>0.22475000000000001</v>
      </c>
      <c r="L70" s="5"/>
    </row>
    <row r="71" spans="1:12">
      <c r="A71" s="12" t="s">
        <v>283</v>
      </c>
      <c r="B71" s="3" t="s">
        <v>284</v>
      </c>
      <c r="C71" s="3" t="s">
        <v>13</v>
      </c>
      <c r="D71" s="3" t="s">
        <v>285</v>
      </c>
      <c r="E71" s="3" t="s">
        <v>45</v>
      </c>
      <c r="F71" s="3">
        <v>200</v>
      </c>
      <c r="G71" s="12" t="s">
        <v>283</v>
      </c>
      <c r="H71" s="3">
        <v>25.95</v>
      </c>
      <c r="I71" s="9">
        <f t="shared" si="3"/>
        <v>0.12975</v>
      </c>
      <c r="L71" s="5"/>
    </row>
    <row r="72" spans="1:12">
      <c r="A72" s="12" t="s">
        <v>286</v>
      </c>
      <c r="B72" s="3" t="s">
        <v>287</v>
      </c>
      <c r="C72" s="3" t="s">
        <v>13</v>
      </c>
      <c r="D72" s="3" t="s">
        <v>288</v>
      </c>
      <c r="E72" s="3" t="s">
        <v>45</v>
      </c>
      <c r="F72" s="3">
        <v>200</v>
      </c>
      <c r="G72" s="12" t="s">
        <v>289</v>
      </c>
      <c r="H72" s="3">
        <v>29.95</v>
      </c>
      <c r="I72" s="9">
        <f t="shared" si="3"/>
        <v>0.14974999999999999</v>
      </c>
      <c r="J72" s="3" t="s">
        <v>290</v>
      </c>
      <c r="K72" s="7">
        <v>35.950000000000003</v>
      </c>
      <c r="L72" s="5">
        <f t="shared" si="2"/>
        <v>0.17975000000000002</v>
      </c>
    </row>
    <row r="73" spans="1:12">
      <c r="A73" s="12" t="s">
        <v>291</v>
      </c>
      <c r="B73" s="3" t="s">
        <v>292</v>
      </c>
      <c r="C73" s="3" t="s">
        <v>13</v>
      </c>
      <c r="D73" s="3" t="s">
        <v>293</v>
      </c>
      <c r="E73" s="3" t="s">
        <v>45</v>
      </c>
      <c r="F73" s="3">
        <v>200</v>
      </c>
      <c r="G73" s="12" t="s">
        <v>291</v>
      </c>
      <c r="H73" s="3">
        <v>42</v>
      </c>
      <c r="I73" s="9">
        <f t="shared" si="3"/>
        <v>0.21</v>
      </c>
      <c r="L73" s="5"/>
    </row>
    <row r="74" spans="1:12">
      <c r="A74" s="12" t="s">
        <v>294</v>
      </c>
      <c r="B74" s="3" t="s">
        <v>295</v>
      </c>
      <c r="C74" s="3" t="s">
        <v>13</v>
      </c>
      <c r="D74" s="3" t="s">
        <v>296</v>
      </c>
      <c r="E74" s="3" t="s">
        <v>45</v>
      </c>
      <c r="F74" s="3">
        <v>500</v>
      </c>
      <c r="G74" s="12" t="s">
        <v>294</v>
      </c>
      <c r="H74" s="3">
        <v>46.75</v>
      </c>
      <c r="I74" s="9">
        <f t="shared" si="3"/>
        <v>9.35E-2</v>
      </c>
      <c r="L74" s="5"/>
    </row>
    <row r="75" spans="1:12">
      <c r="A75" s="12" t="s">
        <v>297</v>
      </c>
      <c r="B75" s="3" t="s">
        <v>298</v>
      </c>
      <c r="C75" s="3" t="s">
        <v>13</v>
      </c>
      <c r="D75" s="3" t="s">
        <v>299</v>
      </c>
      <c r="E75" s="3" t="s">
        <v>45</v>
      </c>
      <c r="F75" s="3">
        <v>480</v>
      </c>
      <c r="G75" s="12" t="s">
        <v>297</v>
      </c>
      <c r="H75" s="3">
        <v>89.96</v>
      </c>
      <c r="I75" s="9">
        <f t="shared" si="3"/>
        <v>0.18741666666666665</v>
      </c>
      <c r="L75" s="5"/>
    </row>
    <row r="76" spans="1:12">
      <c r="A76" s="10"/>
      <c r="B76" s="3" t="s">
        <v>300</v>
      </c>
      <c r="C76" s="3" t="s">
        <v>13</v>
      </c>
      <c r="D76" s="3" t="s">
        <v>301</v>
      </c>
      <c r="E76" s="3" t="s">
        <v>45</v>
      </c>
      <c r="F76" s="3">
        <v>150</v>
      </c>
      <c r="G76" s="12" t="s">
        <v>302</v>
      </c>
      <c r="H76" s="3">
        <v>44.95</v>
      </c>
      <c r="I76" s="9">
        <f t="shared" si="3"/>
        <v>0.29966666666666669</v>
      </c>
      <c r="J76" s="3" t="s">
        <v>303</v>
      </c>
      <c r="K76" s="7">
        <v>49.35</v>
      </c>
      <c r="L76" s="5">
        <f t="shared" si="2"/>
        <v>0.32900000000000001</v>
      </c>
    </row>
    <row r="77" spans="1:12">
      <c r="A77" s="12" t="s">
        <v>304</v>
      </c>
      <c r="B77" s="3" t="s">
        <v>305</v>
      </c>
      <c r="C77" s="3" t="s">
        <v>13</v>
      </c>
      <c r="D77" s="3" t="s">
        <v>306</v>
      </c>
      <c r="E77" s="3" t="s">
        <v>45</v>
      </c>
      <c r="F77" s="3">
        <v>150</v>
      </c>
      <c r="G77" s="12" t="s">
        <v>304</v>
      </c>
      <c r="H77" s="3">
        <v>69.95</v>
      </c>
      <c r="I77" s="9">
        <f t="shared" si="3"/>
        <v>0.46633333333333338</v>
      </c>
      <c r="L77" s="5"/>
    </row>
    <row r="78" spans="1:12">
      <c r="A78" s="12" t="s">
        <v>307</v>
      </c>
      <c r="B78" s="3" t="s">
        <v>308</v>
      </c>
      <c r="C78" s="3" t="s">
        <v>13</v>
      </c>
      <c r="D78" s="3" t="s">
        <v>309</v>
      </c>
      <c r="E78" s="3" t="s">
        <v>310</v>
      </c>
      <c r="F78" s="3">
        <v>240</v>
      </c>
      <c r="G78" s="12" t="s">
        <v>311</v>
      </c>
      <c r="H78" s="3">
        <v>68.25</v>
      </c>
      <c r="I78" s="9">
        <f t="shared" si="3"/>
        <v>0.28437499999999999</v>
      </c>
      <c r="J78" s="3" t="s">
        <v>312</v>
      </c>
      <c r="K78" s="7">
        <v>75.790000000000006</v>
      </c>
      <c r="L78" s="5">
        <f t="shared" si="2"/>
        <v>0.31579166666666669</v>
      </c>
    </row>
    <row r="79" spans="1:12">
      <c r="A79" s="10"/>
      <c r="B79" s="3" t="s">
        <v>313</v>
      </c>
      <c r="C79" s="3" t="s">
        <v>13</v>
      </c>
      <c r="D79" s="3" t="s">
        <v>314</v>
      </c>
      <c r="E79" s="3" t="s">
        <v>45</v>
      </c>
      <c r="F79" s="3">
        <v>210</v>
      </c>
      <c r="G79" s="12" t="s">
        <v>315</v>
      </c>
      <c r="H79" s="3">
        <v>57.95</v>
      </c>
      <c r="I79" s="9">
        <f t="shared" si="3"/>
        <v>0.27595238095238095</v>
      </c>
      <c r="L79" s="5"/>
    </row>
    <row r="80" spans="1:12">
      <c r="A80" s="12" t="s">
        <v>316</v>
      </c>
      <c r="B80" s="3" t="s">
        <v>317</v>
      </c>
      <c r="C80" s="3" t="s">
        <v>13</v>
      </c>
      <c r="D80" s="3" t="s">
        <v>98</v>
      </c>
      <c r="E80" s="3" t="s">
        <v>318</v>
      </c>
      <c r="F80" s="3">
        <v>300</v>
      </c>
      <c r="G80" s="12" t="s">
        <v>319</v>
      </c>
      <c r="H80" s="3">
        <v>94.9</v>
      </c>
      <c r="I80" s="9">
        <f t="shared" si="3"/>
        <v>0.31633333333333336</v>
      </c>
      <c r="L80" s="5"/>
    </row>
    <row r="81" spans="1:12">
      <c r="A81" s="10"/>
      <c r="B81" s="3" t="s">
        <v>320</v>
      </c>
      <c r="C81" s="3" t="s">
        <v>13</v>
      </c>
      <c r="D81" s="3" t="s">
        <v>321</v>
      </c>
      <c r="E81" s="3" t="s">
        <v>322</v>
      </c>
      <c r="F81" s="3">
        <v>250</v>
      </c>
      <c r="G81" s="12" t="s">
        <v>323</v>
      </c>
      <c r="H81" s="3">
        <v>44.23</v>
      </c>
      <c r="I81" s="9">
        <f t="shared" si="3"/>
        <v>0.17691999999999999</v>
      </c>
      <c r="J81" s="3" t="s">
        <v>324</v>
      </c>
      <c r="K81" s="7">
        <v>46.63</v>
      </c>
      <c r="L81" s="5">
        <f t="shared" si="2"/>
        <v>0.18652000000000002</v>
      </c>
    </row>
    <row r="82" spans="1:12">
      <c r="A82" s="12" t="s">
        <v>325</v>
      </c>
      <c r="B82" s="3" t="s">
        <v>326</v>
      </c>
      <c r="C82" s="3" t="s">
        <v>13</v>
      </c>
      <c r="D82" s="3" t="s">
        <v>327</v>
      </c>
      <c r="E82" s="3" t="s">
        <v>45</v>
      </c>
      <c r="F82" s="3">
        <v>360</v>
      </c>
      <c r="G82" s="12" t="s">
        <v>325</v>
      </c>
      <c r="H82" s="3">
        <v>109.99</v>
      </c>
      <c r="I82" s="9">
        <f t="shared" si="3"/>
        <v>0.30552777777777779</v>
      </c>
      <c r="L82" s="5"/>
    </row>
    <row r="83" spans="1:12">
      <c r="A83" s="12" t="s">
        <v>328</v>
      </c>
      <c r="B83" s="3" t="s">
        <v>329</v>
      </c>
      <c r="C83" s="3" t="s">
        <v>13</v>
      </c>
      <c r="D83" s="3" t="s">
        <v>330</v>
      </c>
      <c r="E83" s="3" t="s">
        <v>331</v>
      </c>
      <c r="F83" s="3">
        <v>200</v>
      </c>
      <c r="G83" s="12" t="s">
        <v>328</v>
      </c>
      <c r="H83" s="3">
        <v>37.5</v>
      </c>
      <c r="I83" s="9">
        <f t="shared" si="3"/>
        <v>0.1875</v>
      </c>
      <c r="L83" s="5"/>
    </row>
    <row r="84" spans="1:12">
      <c r="A84" s="12" t="s">
        <v>332</v>
      </c>
      <c r="B84" s="3" t="s">
        <v>333</v>
      </c>
      <c r="C84" s="3" t="s">
        <v>13</v>
      </c>
      <c r="D84" s="3" t="s">
        <v>334</v>
      </c>
      <c r="E84" s="3" t="s">
        <v>45</v>
      </c>
      <c r="F84" s="3">
        <v>150</v>
      </c>
      <c r="G84" s="12" t="s">
        <v>335</v>
      </c>
      <c r="H84" s="3">
        <v>29.61</v>
      </c>
      <c r="I84" s="9">
        <f t="shared" si="3"/>
        <v>0.19739999999999999</v>
      </c>
      <c r="J84" s="3" t="s">
        <v>336</v>
      </c>
      <c r="K84" s="7">
        <v>45.31</v>
      </c>
      <c r="L84" s="5">
        <f t="shared" si="2"/>
        <v>0.30206666666666671</v>
      </c>
    </row>
    <row r="85" spans="1:12">
      <c r="A85" s="12" t="s">
        <v>337</v>
      </c>
      <c r="B85" s="3" t="s">
        <v>338</v>
      </c>
      <c r="C85" s="3" t="s">
        <v>13</v>
      </c>
      <c r="D85" s="3" t="s">
        <v>339</v>
      </c>
      <c r="E85" s="3" t="s">
        <v>45</v>
      </c>
      <c r="F85" s="3">
        <v>288</v>
      </c>
      <c r="G85" s="12" t="s">
        <v>340</v>
      </c>
      <c r="H85" s="3">
        <v>30.04</v>
      </c>
      <c r="I85" s="9">
        <f t="shared" si="3"/>
        <v>0.10430555555555555</v>
      </c>
    </row>
    <row r="86" spans="1:12">
      <c r="A86" s="12" t="s">
        <v>341</v>
      </c>
      <c r="B86" s="3" t="s">
        <v>342</v>
      </c>
      <c r="C86" s="3" t="s">
        <v>13</v>
      </c>
      <c r="D86" s="3" t="s">
        <v>330</v>
      </c>
      <c r="E86" s="3" t="s">
        <v>343</v>
      </c>
      <c r="F86" s="3">
        <v>103</v>
      </c>
      <c r="G86" s="12" t="s">
        <v>344</v>
      </c>
      <c r="H86" s="3">
        <v>27.49</v>
      </c>
      <c r="I86" s="9">
        <f t="shared" si="3"/>
        <v>0.26689320388349513</v>
      </c>
    </row>
    <row r="87" spans="1:12">
      <c r="A87" s="12" t="s">
        <v>345</v>
      </c>
      <c r="B87" s="3" t="s">
        <v>346</v>
      </c>
      <c r="C87" s="3" t="s">
        <v>13</v>
      </c>
      <c r="D87" s="3" t="s">
        <v>347</v>
      </c>
      <c r="E87" s="3" t="s">
        <v>45</v>
      </c>
      <c r="F87" s="3">
        <v>227</v>
      </c>
      <c r="G87" s="12" t="s">
        <v>348</v>
      </c>
      <c r="H87" s="3">
        <v>28.88</v>
      </c>
      <c r="I87" s="9">
        <f t="shared" si="3"/>
        <v>0.12722466960352422</v>
      </c>
    </row>
    <row r="88" spans="1:12">
      <c r="A88" s="12" t="s">
        <v>349</v>
      </c>
      <c r="B88" s="3" t="s">
        <v>350</v>
      </c>
      <c r="C88" s="3" t="s">
        <v>13</v>
      </c>
      <c r="D88" s="3" t="s">
        <v>351</v>
      </c>
      <c r="E88" s="3" t="s">
        <v>45</v>
      </c>
      <c r="F88" s="3">
        <v>450</v>
      </c>
      <c r="G88" s="12" t="s">
        <v>352</v>
      </c>
      <c r="H88" s="3">
        <v>79.900000000000006</v>
      </c>
      <c r="I88" s="9">
        <f t="shared" si="3"/>
        <v>0.17755555555555558</v>
      </c>
    </row>
    <row r="89" spans="1:12">
      <c r="A89" s="12" t="s">
        <v>349</v>
      </c>
      <c r="B89" s="3" t="s">
        <v>350</v>
      </c>
      <c r="C89" s="3" t="s">
        <v>13</v>
      </c>
      <c r="D89" s="3" t="s">
        <v>351</v>
      </c>
      <c r="E89" s="3" t="s">
        <v>45</v>
      </c>
      <c r="F89" s="3">
        <v>100</v>
      </c>
      <c r="G89" s="12" t="s">
        <v>353</v>
      </c>
      <c r="H89" s="3">
        <v>32.65</v>
      </c>
      <c r="I89" s="9">
        <f t="shared" si="3"/>
        <v>0.32650000000000001</v>
      </c>
    </row>
  </sheetData>
  <mergeCells count="2">
    <mergeCell ref="G1:I1"/>
    <mergeCell ref="J1:L1"/>
  </mergeCells>
  <hyperlinks>
    <hyperlink ref="G6" r:id="rId1" xr:uid="{F96480B5-F950-8A4C-A290-9D95D14AD46B}"/>
    <hyperlink ref="G3" r:id="rId2" xr:uid="{E75842B2-825D-BB44-A4B5-EDB4C26C5CE8}"/>
    <hyperlink ref="G4" r:id="rId3" xr:uid="{8E3EBB33-B88A-994E-961B-E9E38706BEBB}"/>
    <hyperlink ref="G13" r:id="rId4" xr:uid="{691E00F6-B3F8-8F42-96E4-E624B6EA5578}"/>
    <hyperlink ref="A3" r:id="rId5" xr:uid="{6064F5D2-7893-44CB-99BE-F2FA3154212E}"/>
    <hyperlink ref="A10" r:id="rId6" xr:uid="{307DDBCC-6EDA-46E4-B017-37489453BBBD}"/>
    <hyperlink ref="G5" r:id="rId7" xr:uid="{72DA1CE8-BB56-439D-AFF4-75A2444E0E67}"/>
    <hyperlink ref="A4" r:id="rId8" xr:uid="{63B9A4C5-5E8E-41BE-A6A9-7526DA34CE1D}"/>
    <hyperlink ref="G26" r:id="rId9" xr:uid="{3F245592-4C08-479C-96F6-B3C7998CD57E}"/>
    <hyperlink ref="G18" r:id="rId10" xr:uid="{275EFE1F-D1D2-9A40-BF06-901715614EE5}"/>
    <hyperlink ref="A5" r:id="rId11" xr:uid="{41FCF1D6-78F1-4FA5-A3F4-F1E7D5DBF9E2}"/>
    <hyperlink ref="A6" r:id="rId12" display="https://nutraorganics.com.au/collections/super-greens-reds/products/super-greens-reds?gad_source=1&amp;gad_campaignid=17661446630&amp;gbraid=0AAAAADVVWDiG9P1CXkuuRX08mXrmKJ9AK&amp;gclid=Cj0KCQjwyIPDBhDBARIsAHJyyVil0M9FvrMDO1QiKX6_qlInUvP0YZswz2HmMui5IdSb4qPmQP-AWFMaAocrEALw_wcB&amp;variant=39428654989427" xr:uid="{82DC471B-536C-4B7D-81D0-3DD27B276B1D}"/>
    <hyperlink ref="A13" r:id="rId13" xr:uid="{FD1D05D6-F0B8-4705-8119-39CEC2C28329}"/>
    <hyperlink ref="G15" r:id="rId14" xr:uid="{A53ED7B1-1C28-4B31-A8D9-688EF1CEF640}"/>
    <hyperlink ref="A15" r:id="rId15" xr:uid="{ED7AF3F4-8186-43EC-A37A-4D89945E0B4D}"/>
    <hyperlink ref="G16" r:id="rId16" xr:uid="{2AC88C45-6BFB-44FD-BD3F-A93685823424}"/>
    <hyperlink ref="A16" r:id="rId17" xr:uid="{22CF0EAC-9900-4C9D-BB6E-094E09758DDA}"/>
    <hyperlink ref="G17" r:id="rId18" xr:uid="{F4C6B2E5-929A-489E-B52F-AB5C51DA26E6}"/>
    <hyperlink ref="A18" r:id="rId19" xr:uid="{3EFF8753-E27A-4796-BF56-8DCCCD66214B}"/>
    <hyperlink ref="G19" r:id="rId20" xr:uid="{77C3B7C3-2C7F-4998-9844-9F2DD75A6C92}"/>
    <hyperlink ref="A19" r:id="rId21" xr:uid="{57784745-5F59-47B0-AC13-6957CDA51563}"/>
    <hyperlink ref="G20" r:id="rId22" xr:uid="{1A036DE1-8F56-4470-A5AD-2B8AEB2830E6}"/>
    <hyperlink ref="A20" r:id="rId23" xr:uid="{FA6BF146-70E7-4F94-88A9-C152C072D52A}"/>
    <hyperlink ref="G21" r:id="rId24" xr:uid="{717C379F-8719-45B4-957E-B9DC777F1DE2}"/>
    <hyperlink ref="A21" r:id="rId25" xr:uid="{4C84C410-DBBA-474E-B87D-896A7F9D009C}"/>
    <hyperlink ref="G22" r:id="rId26" display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xr:uid="{BAD2B4AA-DE40-4955-A128-834FDFFF45BB}"/>
    <hyperlink ref="A22" r:id="rId27" display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xr:uid="{A3C80CE0-68D7-4300-9B73-58F22C1B997F}"/>
    <hyperlink ref="G23" r:id="rId28" xr:uid="{D64BBE11-50B6-4C48-A4F7-C219472A1CC8}"/>
    <hyperlink ref="A23" r:id="rId29" xr:uid="{BC03D5C3-0E54-4B1D-A367-B81F8ECA6A1F}"/>
    <hyperlink ref="G25" r:id="rId30" xr:uid="{FF17206F-22A3-4EBD-A5EE-D99AA3EB54BA}"/>
    <hyperlink ref="A25" r:id="rId31" xr:uid="{0A0D0D56-F836-40DE-A6B1-31252A93570E}"/>
    <hyperlink ref="A26" r:id="rId32" xr:uid="{A58995FA-9C40-4125-836F-43F9D28460B7}"/>
    <hyperlink ref="G27" r:id="rId33" xr:uid="{7B447C45-35CA-48F6-A83E-304FB83262A8}"/>
    <hyperlink ref="A27" r:id="rId34" xr:uid="{3170C98E-F9B7-40D5-B705-7EF946D1BABE}"/>
    <hyperlink ref="G28" r:id="rId35" display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xr:uid="{20180615-5564-491A-A3D7-23AEF240F5FE}"/>
    <hyperlink ref="A28" r:id="rId36" display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xr:uid="{F7E1A1A3-EE41-4B1C-A2AA-596A1E44AC84}"/>
    <hyperlink ref="G29" r:id="rId37" xr:uid="{484C7195-C541-437D-88BE-602FBE61728D}"/>
    <hyperlink ref="A29" r:id="rId38" xr:uid="{80313622-D12F-4965-A7FE-2CBC9421D420}"/>
    <hyperlink ref="G30" r:id="rId39" xr:uid="{33939084-82E9-49AA-8C0E-387DD2E27F80}"/>
    <hyperlink ref="A30" r:id="rId40" xr:uid="{665A02C5-7B66-4D18-A351-3558D41EF2F7}"/>
    <hyperlink ref="G31" r:id="rId41" xr:uid="{9549FD11-1B82-44F8-8749-D50EA4245826}"/>
    <hyperlink ref="A31" r:id="rId42" xr:uid="{A3949032-1171-4CC0-B3A5-98353B72DCC4}"/>
    <hyperlink ref="G32" r:id="rId43" xr:uid="{BDC44633-0C04-4106-85B6-41E647647F44}"/>
    <hyperlink ref="A32" r:id="rId44" xr:uid="{79DBC63A-AEB6-4665-9502-971106EDDCF8}"/>
    <hyperlink ref="G33" r:id="rId45" xr:uid="{673F34B7-0030-4E8C-ADFD-0BB15FAE5D62}"/>
    <hyperlink ref="A33" r:id="rId46" xr:uid="{06A0EC24-81C2-4FF4-8305-AD0E9F3676A2}"/>
    <hyperlink ref="G34" r:id="rId47" xr:uid="{972D3F88-3B46-47B6-A2AB-90CE7391E448}"/>
    <hyperlink ref="A34" r:id="rId48" xr:uid="{F7913E5A-2D7D-4E45-9884-F9B3ADE65D3E}"/>
    <hyperlink ref="G35" r:id="rId49" xr:uid="{F16832CA-D6E2-4A1F-B8F3-DBAD920D25AB}"/>
    <hyperlink ref="A35" r:id="rId50" xr:uid="{99F53E02-BCB4-4BAC-887C-5A057AC45586}"/>
    <hyperlink ref="G36" r:id="rId51" xr:uid="{773CDC73-C3F0-4730-A350-F12F7A1165E4}"/>
    <hyperlink ref="A36" r:id="rId52" xr:uid="{58ABAFA8-C67B-4853-B778-91777625CD4A}"/>
    <hyperlink ref="G37" r:id="rId53" xr:uid="{FCBC075D-9DF5-4788-A67B-A14040FC4DED}"/>
    <hyperlink ref="A37" r:id="rId54" xr:uid="{E66FC060-8384-423E-9866-A9503FCB846E}"/>
    <hyperlink ref="G38" r:id="rId55" display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xr:uid="{6759F06B-ED4E-48F4-9C6B-DB2EFA96827C}"/>
    <hyperlink ref="A38" r:id="rId56" display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xr:uid="{7B59123C-ADBC-46CC-AA8D-7DECD9E9BFB9}"/>
    <hyperlink ref="G39" r:id="rId57" xr:uid="{15E2F223-4172-4B83-B95A-95B254FA3850}"/>
    <hyperlink ref="A39" r:id="rId58" xr:uid="{83E23906-9B64-4A37-B183-063FABEB60AF}"/>
    <hyperlink ref="G40" r:id="rId59" display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xr:uid="{E212E8C7-4091-439A-BC44-AD59D06E5B5C}"/>
    <hyperlink ref="A40" r:id="rId60" xr:uid="{5C4F4192-D7B2-48D3-90EB-59A4036D0964}"/>
    <hyperlink ref="G41" r:id="rId61" xr:uid="{B059B87F-1F81-4A73-84A0-2CAD845DCB68}"/>
    <hyperlink ref="A41" r:id="rId62" xr:uid="{9966263F-9194-4CA4-844A-8D829646E953}"/>
    <hyperlink ref="G42" r:id="rId63" xr:uid="{FE5E4617-7C53-498D-8109-50F177FDDE73}"/>
    <hyperlink ref="A42" r:id="rId64" xr:uid="{F45DE73D-1516-4482-A243-6F616D730EC7}"/>
    <hyperlink ref="G43" r:id="rId65" xr:uid="{10E5A869-3A43-4CB8-910F-07B0C7A38FBD}"/>
    <hyperlink ref="A43" r:id="rId66" xr:uid="{EB42F5FF-D319-423B-8F4E-2A101A7FD63C}"/>
    <hyperlink ref="G44" r:id="rId67" xr:uid="{3BD97243-9B59-42C6-B069-1A6824C8A603}"/>
    <hyperlink ref="A44" r:id="rId68" xr:uid="{85EA5AA8-FE5D-45CB-96C3-49875C8A20AB}"/>
    <hyperlink ref="G45" r:id="rId69" display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xr:uid="{6BED6100-D39A-4659-89E0-CD1A2FB58731}"/>
    <hyperlink ref="A45" r:id="rId70" xr:uid="{7C124DAA-45A4-45D7-9959-DE435514BF8F}"/>
    <hyperlink ref="G46" r:id="rId71" xr:uid="{52FDC422-49BB-4420-B2FF-9005D87D9274}"/>
    <hyperlink ref="A46" r:id="rId72" xr:uid="{4844AAF5-0B78-433C-9BBB-D5343694AC74}"/>
    <hyperlink ref="G47" r:id="rId73" xr:uid="{5C780F1B-49C4-45A7-832C-6C1F11215B54}"/>
    <hyperlink ref="A47" r:id="rId74" xr:uid="{90035025-97E1-4A09-A669-AFAC7B0FFB14}"/>
    <hyperlink ref="G48" r:id="rId75" display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xr:uid="{7134DFD2-A3FA-4B18-A89C-04CE40D5350A}"/>
    <hyperlink ref="A48" r:id="rId76" display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xr:uid="{EAB6F7C6-F6EC-4D10-ACCD-AA72FC107AAF}"/>
    <hyperlink ref="G49" r:id="rId77" display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xr:uid="{30ED0844-CBBB-4FB2-B7BC-F4194BFE601F}"/>
    <hyperlink ref="A49" r:id="rId78" display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xr:uid="{D04EF764-F5D6-4680-96C2-F22E8AD8F59E}"/>
    <hyperlink ref="G50" r:id="rId79" xr:uid="{B4CE7312-613F-4D65-AC25-1A8706FBABEF}"/>
    <hyperlink ref="A50" r:id="rId80" xr:uid="{EA743C82-6BA8-42C2-94A6-803AAE3B2504}"/>
    <hyperlink ref="G51" r:id="rId81" xr:uid="{64D9AF3F-A5E2-443A-B529-5C090EC32F40}"/>
    <hyperlink ref="A51" r:id="rId82" xr:uid="{958A2991-B2CA-4718-AA96-75C6FEDEB0D9}"/>
    <hyperlink ref="G52" r:id="rId83" display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xr:uid="{0BB4F176-974F-4F28-8AFA-5751D1938CCA}"/>
    <hyperlink ref="A52" r:id="rId84" display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xr:uid="{E94E4C90-42B2-4214-A902-68C7EB9DA3ED}"/>
    <hyperlink ref="G53" r:id="rId85" display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xr:uid="{99238B5E-4852-44EA-AC20-6FA7D5C9DD8C}"/>
    <hyperlink ref="A53" r:id="rId86" display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xr:uid="{6E6EAD53-6DBE-4DDE-A79D-69835B919774}"/>
    <hyperlink ref="G54" r:id="rId87" display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xr:uid="{F2C248D5-980C-482C-ABD6-CDAAA3B38D94}"/>
    <hyperlink ref="A54" r:id="rId88" display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xr:uid="{B7649840-FFF1-4247-9622-24A0327228AA}"/>
    <hyperlink ref="G55" r:id="rId89" display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xr:uid="{3ECF8E88-C913-4468-A039-979DD52F7A49}"/>
    <hyperlink ref="A55" r:id="rId90" xr:uid="{145A15E9-611B-451F-A00E-242C4E10C41A}"/>
    <hyperlink ref="G8" r:id="rId91" xr:uid="{D2580200-DCB6-4241-832B-517C67F373EB}"/>
    <hyperlink ref="G56" r:id="rId92" display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xr:uid="{24C4E236-356F-4149-A59D-F87C7A561F3B}"/>
    <hyperlink ref="G10" r:id="rId93" xr:uid="{EF490C5F-4A47-4341-9ADE-B0F6B6D34FA0}"/>
    <hyperlink ref="G11" r:id="rId94" xr:uid="{E4AA8306-23F9-B24C-8B14-2B24142E2CA4}"/>
    <hyperlink ref="G12" r:id="rId95" xr:uid="{1BC5EA17-6518-C443-A4DE-0031157102FD}"/>
    <hyperlink ref="G57" r:id="rId96" xr:uid="{38E6281F-63F4-D648-8F06-EA26001CBBB4}"/>
    <hyperlink ref="G64" r:id="rId97" display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xr:uid="{BCF5C20A-08E0-C944-BF44-2762BB3FEB17}"/>
    <hyperlink ref="G58" r:id="rId98" xr:uid="{02415AF5-CC1F-6647-A5FE-A3C865D61E1C}"/>
    <hyperlink ref="G59" r:id="rId99" display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xr:uid="{8FBB5567-11B9-B740-BF9B-37EC55AB5006}"/>
    <hyperlink ref="G60" r:id="rId100" display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xr:uid="{BF7E3C00-C78B-7248-8D1A-7D29D41A3E11}"/>
    <hyperlink ref="G61" r:id="rId101" xr:uid="{80F1ECE1-478D-844A-B504-DE385EB9461B}"/>
    <hyperlink ref="G62" r:id="rId102" xr:uid="{71F3CCBA-C19F-5248-8B73-8B33DE214DDA}"/>
    <hyperlink ref="G63" r:id="rId103" xr:uid="{183FBFDC-C941-7248-BB3F-7597BF6AD043}"/>
    <hyperlink ref="G65" r:id="rId104" xr:uid="{E487CFD6-0FD7-7348-9923-C5C020D0216F}"/>
    <hyperlink ref="G66" r:id="rId105" xr:uid="{B63E3421-B9A2-E54D-A9FE-0BF8F0BFA556}"/>
    <hyperlink ref="G67" r:id="rId106" xr:uid="{C7792206-34C3-6C46-9E11-DA0A6543D888}"/>
    <hyperlink ref="G89" r:id="rId107" display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xr:uid="{38791B21-8188-8947-A8F6-DC8F96838CF0}"/>
    <hyperlink ref="G88" r:id="rId108" xr:uid="{1F07D648-4A8C-3D49-A7F0-8EBCDFC697B7}"/>
    <hyperlink ref="G87" r:id="rId109" xr:uid="{AC3E47F2-3A8F-654A-8CD3-9B4A1B326FB5}"/>
    <hyperlink ref="A56" r:id="rId110" display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xr:uid="{5227927C-38DE-4D11-B992-EAAE086885F1}"/>
    <hyperlink ref="G86" r:id="rId111" xr:uid="{EC4CC556-DA26-1048-98B2-9543EE978825}"/>
    <hyperlink ref="G85" r:id="rId112" xr:uid="{ECBA8A16-0342-2340-85FC-44552A28697D}"/>
    <hyperlink ref="G84" r:id="rId113" xr:uid="{4A964CDC-34F7-3D4E-8447-C4727A107396}"/>
    <hyperlink ref="G83" r:id="rId114" xr:uid="{3267FA94-7BE1-5D41-B9C8-6D36C7BEBC9E}"/>
    <hyperlink ref="G82" r:id="rId115" xr:uid="{21B6D67E-544E-034C-ACA9-B9A213AC0FA9}"/>
    <hyperlink ref="G81" r:id="rId116" xr:uid="{9DB75F30-9695-7246-9D62-71539C054AA1}"/>
    <hyperlink ref="G80" r:id="rId117" xr:uid="{BA0EA0B5-7767-E546-80DC-8AA5F45A43E9}"/>
    <hyperlink ref="G79" r:id="rId118" display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xr:uid="{F05AA3F2-97AA-6E41-8690-0B8333DF5793}"/>
    <hyperlink ref="G78" r:id="rId119" xr:uid="{45440D30-C372-6A4E-A293-84C403EA7AFE}"/>
    <hyperlink ref="G77" r:id="rId120" display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xr:uid="{F4005918-6D3E-A042-83BC-D80A55BA4BF5}"/>
    <hyperlink ref="G76" r:id="rId121" display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xr:uid="{685DB00D-B62B-3448-AEAF-6042934AD03D}"/>
    <hyperlink ref="G75" r:id="rId122" display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xr:uid="{09961449-11BB-7141-AE25-9811D43C59C0}"/>
    <hyperlink ref="G74" r:id="rId123" display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xr:uid="{87421521-2297-7742-9AAD-4C463698C8D3}"/>
    <hyperlink ref="G68" r:id="rId124" xr:uid="{08BF9D16-3FAF-F045-9F98-31D2B8295BFA}"/>
    <hyperlink ref="G69" r:id="rId125" xr:uid="{7804E878-081D-E049-AD8B-8675E44F23E7}"/>
    <hyperlink ref="G70" r:id="rId126" xr:uid="{AF37B4B2-B4E0-DE4C-B4A7-755A5FB9CB55}"/>
    <hyperlink ref="G71" r:id="rId127" xr:uid="{D51A9E5A-384A-5C4B-94B4-F4568591057E}"/>
    <hyperlink ref="G72" r:id="rId128" display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xr:uid="{50D018A9-21A9-6E44-A5BF-A93BE9F32A12}"/>
    <hyperlink ref="G73" r:id="rId129" display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xr:uid="{40DAAB7D-13F9-7F47-BA37-C0BAECF6526A}"/>
    <hyperlink ref="A58" r:id="rId130" xr:uid="{F4CB8FA2-016A-4397-AC3B-D1E8CD1AD7D0}"/>
    <hyperlink ref="A59" r:id="rId131" xr:uid="{A458A4C5-5DB5-449F-A78E-494E543E5A56}"/>
    <hyperlink ref="A60" r:id="rId132" xr:uid="{67CF406E-7A56-428A-A52A-ADD62C6049DB}"/>
    <hyperlink ref="A61" r:id="rId133" xr:uid="{D838AE62-B3F6-450A-A6DF-1B08A415E4F5}"/>
    <hyperlink ref="A62" r:id="rId134" xr:uid="{E5419F7E-1DEB-41A3-B444-3DBEA253C07A}"/>
    <hyperlink ref="A63" r:id="rId135" xr:uid="{265297B5-B609-40F6-9054-430048A15783}"/>
    <hyperlink ref="A64" r:id="rId136" xr:uid="{C0F97706-268E-4402-B9EA-64F4C264E0BC}"/>
    <hyperlink ref="A65" r:id="rId137" xr:uid="{E4F2F31A-6EBA-43C5-B001-8F208AAE8CEF}"/>
    <hyperlink ref="A66" r:id="rId138" xr:uid="{4D2596E1-F00D-40CF-AA6A-965DFF4B518B}"/>
    <hyperlink ref="A67" r:id="rId139" xr:uid="{2B248CF6-F6A9-4A52-B7EB-609C7728B8E4}"/>
    <hyperlink ref="A68" r:id="rId140" xr:uid="{67843FEE-8FB5-485C-899F-90F91D21D9BD}"/>
    <hyperlink ref="A70" r:id="rId141" xr:uid="{486E9979-41F0-4F4A-BF0A-F6166540E3DA}"/>
    <hyperlink ref="A71" r:id="rId142" xr:uid="{08E2A465-E583-4707-99AE-3DED62250983}"/>
    <hyperlink ref="A72" r:id="rId143" xr:uid="{6D3023F1-1200-459D-AE32-4DCB62D39593}"/>
    <hyperlink ref="A73" r:id="rId144" display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xr:uid="{8E5213FE-81B2-4DD8-AB40-CA8ACFC9E57E}"/>
    <hyperlink ref="A74" r:id="rId145" display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xr:uid="{9B1B59DC-8E48-4740-96CC-9AC6A41D0BBA}"/>
    <hyperlink ref="A75" r:id="rId146" display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xr:uid="{F6CCC6D1-64BC-4F49-BEA0-1F6B907B8DCA}"/>
    <hyperlink ref="A77" r:id="rId147" display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xr:uid="{05E5764B-C935-4AE2-B1AC-F5F22B4F7FD0}"/>
    <hyperlink ref="A78" r:id="rId148" xr:uid="{58F7491B-1EF9-48BB-BDD6-E75DB0F781A9}"/>
    <hyperlink ref="A80" r:id="rId149" xr:uid="{0C964BFF-30FB-4C5F-9AD3-2B9DD6FA3991}"/>
    <hyperlink ref="A82" r:id="rId150" xr:uid="{2E960C1B-48FB-4392-92AB-392C2C563C2C}"/>
    <hyperlink ref="A83" r:id="rId151" xr:uid="{EAEF248B-F6C9-4EB6-83ED-BC1ED8FB21B8}"/>
    <hyperlink ref="A84" r:id="rId152" xr:uid="{BC065611-7420-419E-B1F6-8E3A6E95A3F6}"/>
    <hyperlink ref="A85" r:id="rId153" xr:uid="{60BA29C6-E80C-4AFF-B64A-841BCA9245D2}"/>
    <hyperlink ref="A86" r:id="rId154" xr:uid="{A16F562D-79BA-4CC2-B27B-69673621B130}"/>
    <hyperlink ref="A87" r:id="rId155" xr:uid="{1F982151-59C2-4E8C-8417-C4914443F7B0}"/>
    <hyperlink ref="A88" r:id="rId156" xr:uid="{21B7B728-1E3A-41A8-98BD-B8D486A26175}"/>
    <hyperlink ref="A89" r:id="rId157" xr:uid="{6EB3B6DD-BA62-4C5C-820B-012332C24F9C}"/>
    <hyperlink ref="A17" r:id="rId158" xr:uid="{41B69CB1-3B80-944B-B6D6-E47B193272CC}"/>
    <hyperlink ref="A11" r:id="rId159" xr:uid="{A9718356-6CC7-7F45-BCE3-E91CE227D885}"/>
    <hyperlink ref="A12" r:id="rId160" xr:uid="{1347FF3A-4811-734D-83B4-A1B710291A0B}"/>
    <hyperlink ref="A8" r:id="rId161" xr:uid="{B8A815E3-F6AD-824E-997A-9CFF446CD929}"/>
    <hyperlink ref="A7" r:id="rId162" xr:uid="{F077BB5D-D610-1F42-8492-CE3E41D05042}"/>
    <hyperlink ref="G9" r:id="rId163" xr:uid="{F3E2E7DF-DF4F-2549-BABA-9C8676D3BB22}"/>
    <hyperlink ref="A69" r:id="rId164" xr:uid="{D1C01FC0-2D8B-44B3-A451-646B445AAE01}"/>
    <hyperlink ref="G14" r:id="rId165" xr:uid="{3B4F3EF3-C361-F545-8988-C049B56E9EB7}"/>
    <hyperlink ref="A14" r:id="rId166" xr:uid="{FC5FB8CD-C697-774D-9CFE-91662A4D981C}"/>
    <hyperlink ref="G24" r:id="rId167" xr:uid="{C96626C5-2B01-3C49-9F7B-08C7E8DC1BCB}"/>
    <hyperlink ref="A24" r:id="rId168" xr:uid="{A15A8DA2-ADC0-404F-8128-EED32D7D779D}"/>
  </hyperlinks>
  <pageMargins left="0.7" right="0.7" top="0.75" bottom="0.75" header="0.3" footer="0.3"/>
  <pageSetup paperSize="9" fitToWidth="0" fitToHeight="0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B55B7-BFDB-8A4B-87F5-B56B8412A4BA}">
  <dimension ref="A1:J84"/>
  <sheetViews>
    <sheetView zoomScale="91" workbookViewId="0">
      <pane ySplit="1" topLeftCell="A3" activePane="bottomLeft" state="frozen"/>
      <selection pane="bottomLeft" activeCell="D1" sqref="D1"/>
    </sheetView>
  </sheetViews>
  <sheetFormatPr defaultColWidth="11" defaultRowHeight="15.75" customHeight="1"/>
  <cols>
    <col min="1" max="1" width="20.375" style="3" customWidth="1"/>
    <col min="2" max="2" width="45.375" style="3" bestFit="1" customWidth="1"/>
    <col min="3" max="3" width="47.625" style="3" bestFit="1" customWidth="1"/>
    <col min="4" max="4" width="56" customWidth="1"/>
    <col min="5" max="5" width="83.625" bestFit="1" customWidth="1"/>
  </cols>
  <sheetData>
    <row r="1" spans="1:10" ht="25.5" customHeight="1">
      <c r="A1" s="4" t="s">
        <v>3</v>
      </c>
      <c r="B1" s="4" t="s">
        <v>5</v>
      </c>
      <c r="C1" s="4" t="s">
        <v>354</v>
      </c>
      <c r="D1" s="4" t="s">
        <v>355</v>
      </c>
      <c r="E1" s="11" t="s">
        <v>356</v>
      </c>
      <c r="F1" s="11"/>
      <c r="H1" s="15"/>
      <c r="I1" s="15"/>
      <c r="J1" s="15"/>
    </row>
    <row r="2" spans="1:10" ht="18.75" customHeight="1">
      <c r="A2" s="3" t="s">
        <v>12</v>
      </c>
      <c r="B2" s="3" t="s">
        <v>14</v>
      </c>
      <c r="C2" s="3" t="s">
        <v>357</v>
      </c>
      <c r="D2" s="13" t="s">
        <v>358</v>
      </c>
      <c r="E2" s="13" t="s">
        <v>359</v>
      </c>
      <c r="H2" s="15"/>
      <c r="I2" s="15"/>
      <c r="J2" s="15"/>
    </row>
    <row r="3" spans="1:10" ht="15.95" customHeight="1">
      <c r="A3" s="3" t="s">
        <v>12</v>
      </c>
      <c r="B3" s="3" t="s">
        <v>21</v>
      </c>
      <c r="C3" s="3" t="s">
        <v>357</v>
      </c>
      <c r="D3" s="13" t="s">
        <v>360</v>
      </c>
      <c r="E3" s="13" t="s">
        <v>361</v>
      </c>
      <c r="H3" s="15"/>
      <c r="I3" s="15"/>
      <c r="J3" s="15"/>
    </row>
    <row r="4" spans="1:10" ht="15.95" customHeight="1">
      <c r="A4" s="3" t="s">
        <v>25</v>
      </c>
      <c r="B4" s="3" t="s">
        <v>26</v>
      </c>
      <c r="C4" s="3" t="s">
        <v>362</v>
      </c>
      <c r="D4" t="s">
        <v>363</v>
      </c>
      <c r="E4" t="s">
        <v>364</v>
      </c>
      <c r="H4" s="15"/>
      <c r="I4" s="15"/>
      <c r="J4" s="15"/>
    </row>
    <row r="5" spans="1:10" ht="15.95" customHeight="1">
      <c r="A5" s="3" t="s">
        <v>25</v>
      </c>
      <c r="B5" s="3" t="s">
        <v>30</v>
      </c>
      <c r="C5" s="3" t="s">
        <v>362</v>
      </c>
      <c r="D5" t="s">
        <v>363</v>
      </c>
      <c r="E5" t="s">
        <v>364</v>
      </c>
      <c r="H5" s="15"/>
      <c r="I5" s="15"/>
      <c r="J5" s="15"/>
    </row>
    <row r="6" spans="1:10" ht="15.95" customHeight="1">
      <c r="A6" s="3" t="s">
        <v>25</v>
      </c>
      <c r="B6" s="3" t="s">
        <v>41</v>
      </c>
      <c r="C6" s="3" t="s">
        <v>365</v>
      </c>
      <c r="D6" t="s">
        <v>363</v>
      </c>
      <c r="E6" t="s">
        <v>364</v>
      </c>
      <c r="H6" s="15"/>
      <c r="I6" s="15"/>
      <c r="J6" s="15"/>
    </row>
    <row r="7" spans="1:10" ht="15.95" customHeight="1">
      <c r="A7" s="3" t="s">
        <v>43</v>
      </c>
      <c r="B7" s="3" t="s">
        <v>44</v>
      </c>
      <c r="C7" s="3" t="s">
        <v>366</v>
      </c>
      <c r="D7" t="s">
        <v>367</v>
      </c>
      <c r="E7" t="s">
        <v>368</v>
      </c>
      <c r="H7" s="15"/>
      <c r="I7" s="15"/>
      <c r="J7" s="15"/>
    </row>
    <row r="8" spans="1:10" ht="15.95" customHeight="1">
      <c r="A8" s="3" t="s">
        <v>43</v>
      </c>
      <c r="B8" s="3" t="s">
        <v>51</v>
      </c>
      <c r="C8" s="3" t="s">
        <v>369</v>
      </c>
      <c r="D8" t="s">
        <v>370</v>
      </c>
      <c r="E8" t="s">
        <v>371</v>
      </c>
      <c r="H8" s="15"/>
      <c r="I8" s="15"/>
      <c r="J8" s="15"/>
    </row>
    <row r="9" spans="1:10" ht="15.95" customHeight="1">
      <c r="A9" s="3" t="s">
        <v>55</v>
      </c>
      <c r="B9" s="3" t="s">
        <v>56</v>
      </c>
      <c r="C9" s="3" t="s">
        <v>372</v>
      </c>
      <c r="D9" t="s">
        <v>373</v>
      </c>
      <c r="E9" t="s">
        <v>374</v>
      </c>
      <c r="H9" s="15"/>
      <c r="I9" s="15"/>
      <c r="J9" s="15"/>
    </row>
    <row r="10" spans="1:10" ht="15.95" customHeight="1">
      <c r="A10" s="3" t="s">
        <v>375</v>
      </c>
      <c r="B10" s="3" t="s">
        <v>60</v>
      </c>
      <c r="C10" s="3" t="s">
        <v>376</v>
      </c>
      <c r="D10" t="s">
        <v>377</v>
      </c>
      <c r="E10" t="s">
        <v>378</v>
      </c>
      <c r="H10" s="15"/>
      <c r="I10" s="15"/>
      <c r="J10" s="15"/>
    </row>
    <row r="11" spans="1:10" ht="15.95">
      <c r="A11" s="3" t="s">
        <v>63</v>
      </c>
      <c r="B11" s="3" t="s">
        <v>64</v>
      </c>
      <c r="C11" s="3" t="s">
        <v>379</v>
      </c>
      <c r="D11" t="s">
        <v>380</v>
      </c>
      <c r="E11" t="s">
        <v>381</v>
      </c>
    </row>
    <row r="12" spans="1:10" ht="15.95">
      <c r="A12" s="3" t="s">
        <v>68</v>
      </c>
      <c r="B12" s="3" t="s">
        <v>69</v>
      </c>
      <c r="C12" s="3" t="s">
        <v>382</v>
      </c>
      <c r="D12" t="s">
        <v>370</v>
      </c>
      <c r="E12" t="s">
        <v>371</v>
      </c>
    </row>
    <row r="13" spans="1:10" ht="15.95">
      <c r="A13" s="3" t="s">
        <v>72</v>
      </c>
      <c r="B13" s="3" t="s">
        <v>73</v>
      </c>
      <c r="C13" s="3" t="s">
        <v>383</v>
      </c>
      <c r="D13" t="s">
        <v>380</v>
      </c>
      <c r="E13" t="s">
        <v>381</v>
      </c>
    </row>
    <row r="14" spans="1:10" ht="15.95">
      <c r="A14" s="3" t="s">
        <v>77</v>
      </c>
      <c r="B14" s="3" t="s">
        <v>78</v>
      </c>
      <c r="C14" s="3" t="s">
        <v>384</v>
      </c>
      <c r="D14" s="13" t="s">
        <v>385</v>
      </c>
      <c r="E14" s="13" t="s">
        <v>386</v>
      </c>
    </row>
    <row r="15" spans="1:10" ht="15.95">
      <c r="A15" s="3" t="s">
        <v>83</v>
      </c>
      <c r="B15" s="3" t="s">
        <v>84</v>
      </c>
      <c r="C15" s="3" t="s">
        <v>387</v>
      </c>
      <c r="D15" s="13" t="s">
        <v>388</v>
      </c>
      <c r="E15" s="13" t="s">
        <v>389</v>
      </c>
    </row>
    <row r="16" spans="1:10" ht="15.95">
      <c r="A16" s="3" t="s">
        <v>88</v>
      </c>
      <c r="B16" s="3" t="s">
        <v>89</v>
      </c>
      <c r="C16" s="3" t="s">
        <v>390</v>
      </c>
      <c r="D16" s="13" t="s">
        <v>388</v>
      </c>
      <c r="E16" s="13" t="s">
        <v>389</v>
      </c>
    </row>
    <row r="17" spans="1:5" s="19" customFormat="1" ht="15.95">
      <c r="A17" s="17" t="s">
        <v>88</v>
      </c>
      <c r="B17" s="17" t="s">
        <v>93</v>
      </c>
      <c r="C17" s="17" t="s">
        <v>391</v>
      </c>
      <c r="D17" s="21" t="s">
        <v>392</v>
      </c>
      <c r="E17" s="21" t="s">
        <v>393</v>
      </c>
    </row>
    <row r="18" spans="1:5" ht="15.95">
      <c r="A18" s="3" t="s">
        <v>97</v>
      </c>
      <c r="B18" s="3" t="s">
        <v>98</v>
      </c>
      <c r="C18" s="3" t="s">
        <v>394</v>
      </c>
      <c r="D18" s="16" t="s">
        <v>395</v>
      </c>
      <c r="E18" s="16" t="s">
        <v>396</v>
      </c>
    </row>
    <row r="19" spans="1:5" ht="15.95">
      <c r="A19" s="3" t="s">
        <v>102</v>
      </c>
      <c r="B19" s="3" t="s">
        <v>103</v>
      </c>
      <c r="C19" s="3" t="s">
        <v>397</v>
      </c>
      <c r="D19" s="13" t="s">
        <v>373</v>
      </c>
      <c r="E19" s="13" t="s">
        <v>374</v>
      </c>
    </row>
    <row r="20" spans="1:5" ht="15.95">
      <c r="A20" s="3" t="s">
        <v>109</v>
      </c>
      <c r="B20" s="3" t="s">
        <v>110</v>
      </c>
      <c r="C20" s="3" t="s">
        <v>398</v>
      </c>
      <c r="D20" t="s">
        <v>399</v>
      </c>
      <c r="E20" t="s">
        <v>400</v>
      </c>
    </row>
    <row r="21" spans="1:5" ht="15.95">
      <c r="A21" s="3" t="s">
        <v>113</v>
      </c>
      <c r="B21" s="3" t="s">
        <v>114</v>
      </c>
      <c r="C21" s="3" t="s">
        <v>401</v>
      </c>
      <c r="D21" t="s">
        <v>402</v>
      </c>
      <c r="E21" t="s">
        <v>403</v>
      </c>
    </row>
    <row r="22" spans="1:5" s="19" customFormat="1" ht="15.95">
      <c r="A22" s="17" t="s">
        <v>119</v>
      </c>
      <c r="B22" s="17" t="s">
        <v>120</v>
      </c>
      <c r="C22" s="17" t="s">
        <v>404</v>
      </c>
      <c r="D22" s="18" t="s">
        <v>373</v>
      </c>
      <c r="E22" s="18" t="s">
        <v>374</v>
      </c>
    </row>
    <row r="23" spans="1:5" ht="15.95">
      <c r="A23" s="3" t="s">
        <v>124</v>
      </c>
      <c r="B23" s="3" t="s">
        <v>125</v>
      </c>
      <c r="C23" s="3" t="s">
        <v>405</v>
      </c>
      <c r="D23" t="s">
        <v>402</v>
      </c>
      <c r="E23" t="s">
        <v>403</v>
      </c>
    </row>
    <row r="24" spans="1:5" s="19" customFormat="1" ht="15.95">
      <c r="A24" s="17" t="s">
        <v>129</v>
      </c>
      <c r="B24" s="17" t="s">
        <v>130</v>
      </c>
      <c r="C24" s="17" t="s">
        <v>406</v>
      </c>
      <c r="D24" s="18" t="s">
        <v>388</v>
      </c>
      <c r="E24" s="18" t="s">
        <v>389</v>
      </c>
    </row>
    <row r="25" spans="1:5" s="19" customFormat="1" ht="15.95">
      <c r="A25" s="17" t="s">
        <v>135</v>
      </c>
      <c r="B25" s="17" t="s">
        <v>136</v>
      </c>
      <c r="C25" s="17" t="s">
        <v>406</v>
      </c>
      <c r="D25" s="18" t="s">
        <v>407</v>
      </c>
      <c r="E25" s="18" t="s">
        <v>408</v>
      </c>
    </row>
    <row r="26" spans="1:5" ht="15.95">
      <c r="A26" s="3" t="s">
        <v>139</v>
      </c>
      <c r="B26" s="3" t="s">
        <v>140</v>
      </c>
      <c r="C26" s="3" t="s">
        <v>409</v>
      </c>
      <c r="D26" s="13" t="s">
        <v>370</v>
      </c>
      <c r="E26" s="13" t="s">
        <v>371</v>
      </c>
    </row>
    <row r="27" spans="1:5" ht="15.95">
      <c r="A27" s="3" t="s">
        <v>144</v>
      </c>
      <c r="B27" s="3" t="s">
        <v>410</v>
      </c>
      <c r="C27" s="3" t="s">
        <v>411</v>
      </c>
      <c r="D27" s="13" t="s">
        <v>412</v>
      </c>
      <c r="E27" s="13" t="s">
        <v>413</v>
      </c>
    </row>
    <row r="28" spans="1:5" ht="15.95">
      <c r="A28" s="3" t="s">
        <v>152</v>
      </c>
      <c r="B28" s="3" t="s">
        <v>153</v>
      </c>
      <c r="C28" s="3" t="s">
        <v>414</v>
      </c>
      <c r="D28" t="s">
        <v>415</v>
      </c>
      <c r="E28" t="s">
        <v>416</v>
      </c>
    </row>
    <row r="29" spans="1:5" ht="15.95">
      <c r="A29" s="3" t="s">
        <v>156</v>
      </c>
      <c r="B29" s="3" t="s">
        <v>157</v>
      </c>
      <c r="C29" s="3" t="s">
        <v>417</v>
      </c>
      <c r="D29" t="s">
        <v>418</v>
      </c>
      <c r="E29" t="s">
        <v>419</v>
      </c>
    </row>
    <row r="30" spans="1:5" ht="15.95">
      <c r="A30" s="3" t="s">
        <v>161</v>
      </c>
      <c r="B30" s="3" t="s">
        <v>162</v>
      </c>
      <c r="C30" s="3" t="s">
        <v>420</v>
      </c>
      <c r="D30" t="s">
        <v>421</v>
      </c>
      <c r="E30" t="s">
        <v>422</v>
      </c>
    </row>
    <row r="31" spans="1:5" ht="15.95">
      <c r="A31" s="3" t="s">
        <v>171</v>
      </c>
      <c r="B31" s="3" t="s">
        <v>172</v>
      </c>
      <c r="C31" s="3" t="s">
        <v>423</v>
      </c>
      <c r="D31" t="s">
        <v>418</v>
      </c>
      <c r="E31" t="s">
        <v>419</v>
      </c>
    </row>
    <row r="32" spans="1:5" ht="15.95">
      <c r="A32" s="3" t="s">
        <v>182</v>
      </c>
      <c r="B32" s="3" t="s">
        <v>183</v>
      </c>
      <c r="C32" s="3" t="s">
        <v>424</v>
      </c>
      <c r="D32" t="s">
        <v>418</v>
      </c>
      <c r="E32" t="s">
        <v>419</v>
      </c>
    </row>
    <row r="33" spans="1:5" ht="15.95">
      <c r="A33" s="3" t="s">
        <v>188</v>
      </c>
      <c r="B33" s="3" t="s">
        <v>189</v>
      </c>
      <c r="C33" s="3" t="s">
        <v>425</v>
      </c>
      <c r="D33" t="s">
        <v>426</v>
      </c>
      <c r="E33" t="s">
        <v>427</v>
      </c>
    </row>
    <row r="34" spans="1:5" ht="15.95">
      <c r="A34" s="3" t="s">
        <v>193</v>
      </c>
      <c r="B34" s="3" t="s">
        <v>194</v>
      </c>
      <c r="C34" s="3" t="s">
        <v>428</v>
      </c>
      <c r="D34" t="s">
        <v>370</v>
      </c>
      <c r="E34" t="s">
        <v>371</v>
      </c>
    </row>
    <row r="35" spans="1:5" ht="15.95">
      <c r="A35" s="3" t="s">
        <v>193</v>
      </c>
      <c r="B35" s="3" t="s">
        <v>196</v>
      </c>
      <c r="C35" s="3" t="s">
        <v>429</v>
      </c>
      <c r="D35" t="s">
        <v>430</v>
      </c>
      <c r="E35" t="s">
        <v>431</v>
      </c>
    </row>
    <row r="36" spans="1:5" ht="15.95">
      <c r="A36" s="3" t="s">
        <v>198</v>
      </c>
      <c r="B36" s="3" t="s">
        <v>199</v>
      </c>
      <c r="C36" s="3" t="s">
        <v>432</v>
      </c>
      <c r="D36" t="s">
        <v>433</v>
      </c>
      <c r="E36" t="s">
        <v>434</v>
      </c>
    </row>
    <row r="37" spans="1:5" ht="15.95">
      <c r="A37" s="3" t="s">
        <v>201</v>
      </c>
      <c r="B37" s="3" t="s">
        <v>202</v>
      </c>
      <c r="C37" s="3" t="s">
        <v>435</v>
      </c>
      <c r="D37" t="s">
        <v>436</v>
      </c>
      <c r="E37" t="s">
        <v>437</v>
      </c>
    </row>
    <row r="38" spans="1:5" ht="15.95">
      <c r="A38" s="3" t="s">
        <v>206</v>
      </c>
      <c r="B38" s="3" t="s">
        <v>207</v>
      </c>
      <c r="C38" s="3" t="s">
        <v>438</v>
      </c>
      <c r="D38" t="s">
        <v>439</v>
      </c>
      <c r="E38" t="s">
        <v>440</v>
      </c>
    </row>
    <row r="39" spans="1:5" ht="15.95">
      <c r="A39" s="3" t="s">
        <v>210</v>
      </c>
      <c r="B39" s="3" t="s">
        <v>211</v>
      </c>
      <c r="C39" s="3" t="s">
        <v>438</v>
      </c>
      <c r="D39" t="s">
        <v>441</v>
      </c>
      <c r="E39" t="s">
        <v>442</v>
      </c>
    </row>
    <row r="40" spans="1:5" ht="15.95">
      <c r="A40" s="3" t="s">
        <v>214</v>
      </c>
      <c r="B40" s="3" t="s">
        <v>215</v>
      </c>
      <c r="C40" s="3" t="s">
        <v>443</v>
      </c>
      <c r="D40" t="s">
        <v>444</v>
      </c>
      <c r="E40" t="s">
        <v>445</v>
      </c>
    </row>
    <row r="41" spans="1:5" ht="15.95">
      <c r="A41" s="3" t="s">
        <v>55</v>
      </c>
      <c r="B41" s="3" t="s">
        <v>56</v>
      </c>
      <c r="C41" s="3" t="s">
        <v>446</v>
      </c>
      <c r="D41" t="s">
        <v>447</v>
      </c>
      <c r="E41" t="s">
        <v>448</v>
      </c>
    </row>
    <row r="42" spans="1:5" ht="15.95">
      <c r="A42" s="3" t="s">
        <v>221</v>
      </c>
      <c r="B42" s="3" t="s">
        <v>222</v>
      </c>
      <c r="C42" s="3" t="s">
        <v>449</v>
      </c>
      <c r="D42" t="s">
        <v>373</v>
      </c>
      <c r="E42" t="s">
        <v>374</v>
      </c>
    </row>
    <row r="43" spans="1:5" ht="15.95">
      <c r="A43" s="3" t="s">
        <v>224</v>
      </c>
      <c r="B43" s="3" t="s">
        <v>225</v>
      </c>
      <c r="C43" s="3" t="s">
        <v>450</v>
      </c>
      <c r="D43" t="s">
        <v>385</v>
      </c>
      <c r="E43" t="s">
        <v>386</v>
      </c>
    </row>
    <row r="44" spans="1:5" ht="15.95">
      <c r="A44" s="3" t="s">
        <v>228</v>
      </c>
      <c r="B44" s="3" t="s">
        <v>229</v>
      </c>
      <c r="C44" s="3" t="s">
        <v>451</v>
      </c>
      <c r="D44" t="s">
        <v>452</v>
      </c>
      <c r="E44" t="s">
        <v>453</v>
      </c>
    </row>
    <row r="45" spans="1:5" ht="15.95">
      <c r="A45" s="3" t="s">
        <v>234</v>
      </c>
      <c r="B45" s="3" t="s">
        <v>235</v>
      </c>
      <c r="C45" s="3" t="s">
        <v>454</v>
      </c>
      <c r="D45" t="s">
        <v>447</v>
      </c>
      <c r="E45" t="s">
        <v>448</v>
      </c>
    </row>
    <row r="46" spans="1:5" ht="15.95">
      <c r="A46" s="3" t="s">
        <v>238</v>
      </c>
      <c r="B46" s="3" t="s">
        <v>153</v>
      </c>
      <c r="C46" s="3" t="s">
        <v>455</v>
      </c>
      <c r="D46" t="s">
        <v>447</v>
      </c>
      <c r="E46" t="s">
        <v>448</v>
      </c>
    </row>
    <row r="47" spans="1:5" ht="15.95">
      <c r="A47" s="3" t="s">
        <v>243</v>
      </c>
      <c r="B47" s="3" t="s">
        <v>244</v>
      </c>
      <c r="C47" s="3" t="s">
        <v>456</v>
      </c>
      <c r="D47" t="s">
        <v>402</v>
      </c>
      <c r="E47" t="s">
        <v>403</v>
      </c>
    </row>
    <row r="48" spans="1:5" ht="15.95">
      <c r="A48" s="3" t="s">
        <v>243</v>
      </c>
      <c r="B48" s="3" t="s">
        <v>246</v>
      </c>
      <c r="C48" s="3" t="s">
        <v>457</v>
      </c>
      <c r="D48" t="s">
        <v>370</v>
      </c>
      <c r="E48" t="s">
        <v>371</v>
      </c>
    </row>
    <row r="49" spans="1:5" ht="15.95">
      <c r="A49" s="3" t="s">
        <v>248</v>
      </c>
      <c r="B49" s="3" t="s">
        <v>249</v>
      </c>
      <c r="C49" s="3" t="s">
        <v>458</v>
      </c>
      <c r="D49" t="s">
        <v>452</v>
      </c>
      <c r="E49" t="s">
        <v>453</v>
      </c>
    </row>
    <row r="50" spans="1:5" ht="15.95">
      <c r="A50" s="3" t="s">
        <v>252</v>
      </c>
      <c r="B50" s="3" t="s">
        <v>253</v>
      </c>
      <c r="C50" s="3" t="s">
        <v>459</v>
      </c>
      <c r="D50" t="s">
        <v>460</v>
      </c>
      <c r="E50" t="s">
        <v>461</v>
      </c>
    </row>
    <row r="51" spans="1:5" ht="15.95">
      <c r="A51" s="3" t="s">
        <v>258</v>
      </c>
      <c r="B51" s="3" t="s">
        <v>259</v>
      </c>
      <c r="C51" s="3" t="s">
        <v>462</v>
      </c>
      <c r="D51" t="s">
        <v>447</v>
      </c>
      <c r="E51" t="s">
        <v>448</v>
      </c>
    </row>
    <row r="52" spans="1:5" ht="15.95">
      <c r="A52" s="3" t="s">
        <v>264</v>
      </c>
      <c r="B52" s="3" t="s">
        <v>265</v>
      </c>
      <c r="C52" s="3" t="s">
        <v>463</v>
      </c>
      <c r="D52" t="s">
        <v>464</v>
      </c>
      <c r="E52" t="s">
        <v>465</v>
      </c>
    </row>
    <row r="53" spans="1:5" ht="15.95">
      <c r="A53" s="3" t="s">
        <v>268</v>
      </c>
      <c r="B53" s="3" t="s">
        <v>269</v>
      </c>
      <c r="C53" s="3" t="s">
        <v>466</v>
      </c>
      <c r="D53" t="s">
        <v>447</v>
      </c>
      <c r="E53" t="s">
        <v>448</v>
      </c>
    </row>
    <row r="54" spans="1:5" ht="15.95">
      <c r="A54" s="3" t="s">
        <v>274</v>
      </c>
      <c r="B54" s="3" t="s">
        <v>275</v>
      </c>
      <c r="C54" s="3" t="s">
        <v>467</v>
      </c>
      <c r="D54" t="s">
        <v>468</v>
      </c>
      <c r="E54" t="s">
        <v>469</v>
      </c>
    </row>
    <row r="55" spans="1:5" ht="15.95">
      <c r="A55" s="3" t="s">
        <v>278</v>
      </c>
      <c r="B55" s="3" t="s">
        <v>279</v>
      </c>
      <c r="C55" s="3" t="s">
        <v>470</v>
      </c>
      <c r="D55" t="s">
        <v>471</v>
      </c>
      <c r="E55" t="s">
        <v>472</v>
      </c>
    </row>
    <row r="56" spans="1:5" ht="15.95">
      <c r="A56" s="3" t="s">
        <v>281</v>
      </c>
      <c r="B56" s="3" t="s">
        <v>282</v>
      </c>
      <c r="C56" s="3" t="s">
        <v>473</v>
      </c>
      <c r="D56" t="s">
        <v>385</v>
      </c>
      <c r="E56" t="s">
        <v>386</v>
      </c>
    </row>
    <row r="57" spans="1:5" ht="15.95">
      <c r="A57" s="3" t="s">
        <v>284</v>
      </c>
      <c r="B57" s="3" t="s">
        <v>285</v>
      </c>
      <c r="C57" s="3" t="s">
        <v>474</v>
      </c>
      <c r="D57" t="s">
        <v>447</v>
      </c>
      <c r="E57" t="s">
        <v>448</v>
      </c>
    </row>
    <row r="58" spans="1:5" ht="15.95">
      <c r="A58" s="3" t="s">
        <v>287</v>
      </c>
      <c r="B58" s="3" t="s">
        <v>288</v>
      </c>
      <c r="C58" s="3" t="s">
        <v>475</v>
      </c>
      <c r="D58" t="s">
        <v>476</v>
      </c>
      <c r="E58" t="s">
        <v>477</v>
      </c>
    </row>
    <row r="59" spans="1:5" ht="15.95">
      <c r="A59" s="3" t="s">
        <v>292</v>
      </c>
      <c r="B59" s="3" t="s">
        <v>293</v>
      </c>
      <c r="C59" s="3" t="s">
        <v>478</v>
      </c>
      <c r="D59" t="s">
        <v>479</v>
      </c>
      <c r="E59" t="s">
        <v>480</v>
      </c>
    </row>
    <row r="60" spans="1:5" ht="15.95">
      <c r="A60" s="3" t="s">
        <v>295</v>
      </c>
      <c r="B60" s="3" t="s">
        <v>296</v>
      </c>
      <c r="C60" s="3" t="s">
        <v>481</v>
      </c>
      <c r="D60" t="s">
        <v>482</v>
      </c>
      <c r="E60" t="s">
        <v>483</v>
      </c>
    </row>
    <row r="61" spans="1:5" ht="15.95">
      <c r="A61" s="3" t="s">
        <v>298</v>
      </c>
      <c r="B61" s="3" t="s">
        <v>299</v>
      </c>
      <c r="C61" s="3" t="s">
        <v>484</v>
      </c>
      <c r="D61" t="s">
        <v>485</v>
      </c>
      <c r="E61" t="s">
        <v>486</v>
      </c>
    </row>
    <row r="62" spans="1:5" ht="15.95">
      <c r="A62" s="3" t="s">
        <v>300</v>
      </c>
      <c r="B62" s="3" t="s">
        <v>301</v>
      </c>
      <c r="C62" s="3" t="s">
        <v>487</v>
      </c>
      <c r="D62" t="s">
        <v>447</v>
      </c>
      <c r="E62" t="s">
        <v>448</v>
      </c>
    </row>
    <row r="63" spans="1:5" ht="15.95">
      <c r="A63" s="3" t="s">
        <v>305</v>
      </c>
      <c r="B63" s="3" t="s">
        <v>306</v>
      </c>
      <c r="C63" s="3" t="s">
        <v>488</v>
      </c>
      <c r="D63" t="s">
        <v>489</v>
      </c>
      <c r="E63" t="s">
        <v>490</v>
      </c>
    </row>
    <row r="64" spans="1:5" ht="15.95">
      <c r="A64" s="3" t="s">
        <v>308</v>
      </c>
      <c r="B64" s="3" t="s">
        <v>309</v>
      </c>
      <c r="C64" s="3" t="s">
        <v>491</v>
      </c>
      <c r="D64" t="s">
        <v>452</v>
      </c>
      <c r="E64" t="s">
        <v>453</v>
      </c>
    </row>
    <row r="65" spans="1:5" ht="15.95">
      <c r="A65" s="3" t="s">
        <v>313</v>
      </c>
      <c r="B65" s="3" t="s">
        <v>314</v>
      </c>
      <c r="C65" s="3" t="s">
        <v>492</v>
      </c>
      <c r="D65" t="s">
        <v>479</v>
      </c>
      <c r="E65" t="s">
        <v>480</v>
      </c>
    </row>
    <row r="66" spans="1:5" ht="15.95">
      <c r="A66" s="3" t="s">
        <v>317</v>
      </c>
      <c r="B66" s="3" t="s">
        <v>98</v>
      </c>
      <c r="C66" s="3" t="s">
        <v>493</v>
      </c>
      <c r="D66" t="s">
        <v>479</v>
      </c>
      <c r="E66" t="s">
        <v>480</v>
      </c>
    </row>
    <row r="67" spans="1:5" ht="15.95">
      <c r="A67" s="3" t="s">
        <v>320</v>
      </c>
      <c r="B67" s="3" t="s">
        <v>321</v>
      </c>
      <c r="C67" s="3" t="s">
        <v>494</v>
      </c>
      <c r="D67" t="s">
        <v>468</v>
      </c>
      <c r="E67" t="s">
        <v>469</v>
      </c>
    </row>
    <row r="68" spans="1:5" ht="15.95">
      <c r="A68" s="3" t="s">
        <v>326</v>
      </c>
      <c r="B68" s="3" t="s">
        <v>327</v>
      </c>
      <c r="C68" s="3" t="s">
        <v>495</v>
      </c>
      <c r="D68" t="s">
        <v>496</v>
      </c>
      <c r="E68" t="s">
        <v>497</v>
      </c>
    </row>
    <row r="69" spans="1:5" ht="15.95">
      <c r="A69" s="3" t="s">
        <v>329</v>
      </c>
      <c r="B69" s="3" t="s">
        <v>330</v>
      </c>
      <c r="C69" s="3" t="s">
        <v>498</v>
      </c>
      <c r="D69" t="s">
        <v>385</v>
      </c>
      <c r="E69" t="s">
        <v>386</v>
      </c>
    </row>
    <row r="70" spans="1:5" ht="15.95">
      <c r="A70" s="3" t="s">
        <v>333</v>
      </c>
      <c r="B70" s="3" t="s">
        <v>334</v>
      </c>
      <c r="C70" s="3" t="s">
        <v>499</v>
      </c>
      <c r="D70" t="s">
        <v>447</v>
      </c>
      <c r="E70" t="s">
        <v>448</v>
      </c>
    </row>
    <row r="71" spans="1:5" ht="15.95">
      <c r="A71" s="3" t="s">
        <v>338</v>
      </c>
      <c r="B71" s="3" t="s">
        <v>339</v>
      </c>
      <c r="C71" s="3" t="s">
        <v>438</v>
      </c>
      <c r="D71" t="s">
        <v>367</v>
      </c>
      <c r="E71" t="s">
        <v>368</v>
      </c>
    </row>
    <row r="72" spans="1:5" ht="15.95">
      <c r="A72" s="3" t="s">
        <v>342</v>
      </c>
      <c r="B72" s="3" t="s">
        <v>330</v>
      </c>
      <c r="C72" s="3" t="s">
        <v>500</v>
      </c>
      <c r="D72" t="s">
        <v>447</v>
      </c>
      <c r="E72" t="s">
        <v>448</v>
      </c>
    </row>
    <row r="73" spans="1:5" ht="15.95">
      <c r="A73" s="3" t="s">
        <v>346</v>
      </c>
      <c r="B73" s="3" t="s">
        <v>347</v>
      </c>
      <c r="C73" s="3" t="s">
        <v>501</v>
      </c>
      <c r="D73" t="s">
        <v>502</v>
      </c>
      <c r="E73" t="s">
        <v>503</v>
      </c>
    </row>
    <row r="74" spans="1:5" ht="15.95">
      <c r="A74" s="3" t="s">
        <v>350</v>
      </c>
      <c r="B74" s="3" t="s">
        <v>351</v>
      </c>
      <c r="C74" s="3" t="s">
        <v>504</v>
      </c>
      <c r="D74" t="s">
        <v>505</v>
      </c>
      <c r="E74" t="s">
        <v>506</v>
      </c>
    </row>
    <row r="77" spans="1:5" ht="15.75" customHeight="1">
      <c r="D77" s="3" t="s">
        <v>507</v>
      </c>
    </row>
    <row r="78" spans="1:5" ht="15.75" customHeight="1">
      <c r="D78" s="3" t="s">
        <v>447</v>
      </c>
    </row>
    <row r="79" spans="1:5" ht="15.75" customHeight="1">
      <c r="D79" s="3" t="s">
        <v>508</v>
      </c>
    </row>
    <row r="80" spans="1:5" ht="15.75" customHeight="1">
      <c r="D80" s="3" t="s">
        <v>509</v>
      </c>
    </row>
    <row r="81" spans="4:4" ht="15.75" customHeight="1">
      <c r="D81" s="3" t="s">
        <v>510</v>
      </c>
    </row>
    <row r="82" spans="4:4" ht="15.75" customHeight="1">
      <c r="D82" s="3" t="s">
        <v>502</v>
      </c>
    </row>
    <row r="83" spans="4:4" ht="15.75" customHeight="1">
      <c r="D83" s="3" t="s">
        <v>511</v>
      </c>
    </row>
    <row r="84" spans="4:4" ht="15.75" customHeight="1">
      <c r="D84" s="3" t="s">
        <v>385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DCDD1-BAD8-D047-A90D-2E9472F541AD}">
  <dimension ref="A1:Z103"/>
  <sheetViews>
    <sheetView topLeftCell="G72" zoomScale="112" zoomScaleNormal="100" workbookViewId="0">
      <selection activeCell="Z103" sqref="Z103"/>
    </sheetView>
  </sheetViews>
  <sheetFormatPr defaultColWidth="10.875" defaultRowHeight="15.95"/>
  <cols>
    <col min="1" max="1" width="20.375" style="3" customWidth="1"/>
    <col min="2" max="2" width="45.375" style="3" bestFit="1" customWidth="1"/>
    <col min="3" max="3" width="81.625" style="3" customWidth="1"/>
    <col min="4" max="4" width="19.875" style="3" customWidth="1"/>
    <col min="5" max="5" width="10.875" style="3"/>
    <col min="6" max="6" width="14.5" style="3" customWidth="1"/>
    <col min="7" max="11" width="10.875" style="3"/>
    <col min="12" max="12" width="10.875" style="3" bestFit="1"/>
    <col min="13" max="13" width="10.875" style="3" bestFit="1" customWidth="1"/>
    <col min="14" max="14" width="13.5" style="3" bestFit="1" customWidth="1"/>
    <col min="15" max="16384" width="10.875" style="3"/>
  </cols>
  <sheetData>
    <row r="1" spans="1:23" s="2" customFormat="1" ht="32.1" customHeight="1">
      <c r="F1" s="47" t="s">
        <v>0</v>
      </c>
      <c r="G1" s="48"/>
      <c r="H1" s="49"/>
      <c r="L1" s="42"/>
      <c r="M1" s="42"/>
      <c r="N1" s="42"/>
    </row>
    <row r="2" spans="1:23" s="4" customFormat="1" ht="23.1" customHeight="1">
      <c r="A2" s="4" t="s">
        <v>3</v>
      </c>
      <c r="B2" s="4" t="s">
        <v>5</v>
      </c>
      <c r="C2" s="4" t="s">
        <v>6</v>
      </c>
      <c r="D2" s="4" t="s">
        <v>512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513</v>
      </c>
      <c r="J2" s="4" t="s">
        <v>514</v>
      </c>
      <c r="K2" s="1"/>
      <c r="O2" s="24"/>
    </row>
    <row r="3" spans="1:23">
      <c r="A3" s="3" t="s">
        <v>12</v>
      </c>
      <c r="B3" s="3" t="s">
        <v>14</v>
      </c>
      <c r="C3" s="3" t="s">
        <v>15</v>
      </c>
      <c r="D3" s="3" t="s">
        <v>515</v>
      </c>
      <c r="E3" s="3">
        <v>100</v>
      </c>
      <c r="F3" s="12" t="s">
        <v>16</v>
      </c>
      <c r="G3" s="23">
        <v>18.95</v>
      </c>
      <c r="H3" s="9">
        <v>0.1895</v>
      </c>
      <c r="I3" s="23">
        <f>H3*1000</f>
        <v>189.5</v>
      </c>
      <c r="J3" s="3" t="str" cm="1">
        <f t="array" ref="J3">_xlfn.IFS(
I3&lt;122,"50–122",
I3&lt;194,"122–194",
I3&lt;266,"194–266",
I3&lt;338,"266–338",
I3&lt;410,"338–410",
TRUE,"410+"
)</f>
        <v>122–194</v>
      </c>
      <c r="K3" s="41"/>
      <c r="O3" s="25"/>
    </row>
    <row r="4" spans="1:23">
      <c r="A4" s="3" t="s">
        <v>12</v>
      </c>
      <c r="B4" s="3" t="s">
        <v>14</v>
      </c>
      <c r="C4" s="3" t="s">
        <v>15</v>
      </c>
      <c r="D4" s="3" t="s">
        <v>515</v>
      </c>
      <c r="E4" s="3">
        <v>300</v>
      </c>
      <c r="F4" s="12" t="s">
        <v>18</v>
      </c>
      <c r="G4" s="23">
        <v>45.99</v>
      </c>
      <c r="H4" s="9">
        <f>45.99/300</f>
        <v>0.15330000000000002</v>
      </c>
      <c r="I4" s="23">
        <f t="shared" ref="I4:I67" si="0">H4*1000</f>
        <v>153.30000000000001</v>
      </c>
      <c r="J4" s="3" t="str" cm="1">
        <f t="array" ref="J4">_xlfn.IFS(
I4&lt;122,"50–122",
I4&lt;194,"122–194",
I4&lt;266,"194–266",
I4&lt;338,"266–338",
I4&lt;410,"338–410",
TRUE,"410+"
)</f>
        <v>122–194</v>
      </c>
      <c r="K4" s="41"/>
      <c r="L4" s="44"/>
      <c r="M4" s="44" t="s">
        <v>9</v>
      </c>
      <c r="N4" s="44" t="s">
        <v>7</v>
      </c>
      <c r="O4" s="25"/>
    </row>
    <row r="5" spans="1:23">
      <c r="A5" s="3" t="s">
        <v>12</v>
      </c>
      <c r="B5" s="3" t="s">
        <v>21</v>
      </c>
      <c r="C5" s="3" t="s">
        <v>15</v>
      </c>
      <c r="D5" s="3" t="s">
        <v>515</v>
      </c>
      <c r="E5" s="3">
        <v>100</v>
      </c>
      <c r="F5" s="12" t="s">
        <v>22</v>
      </c>
      <c r="G5" s="23">
        <v>18.850000000000001</v>
      </c>
      <c r="H5" s="9">
        <f>G5/E5</f>
        <v>0.1885</v>
      </c>
      <c r="I5" s="23">
        <f t="shared" si="0"/>
        <v>188.5</v>
      </c>
      <c r="J5" s="3" t="str" cm="1">
        <f t="array" ref="J5">_xlfn.IFS(
I5&lt;122,"50–122",
I5&lt;194,"122–194",
I5&lt;266,"194–266",
I5&lt;338,"266–338",
I5&lt;410,"338–410",
TRUE,"410+"
)</f>
        <v>122–194</v>
      </c>
      <c r="K5" s="41"/>
      <c r="L5" s="43" t="s">
        <v>516</v>
      </c>
      <c r="M5" s="45">
        <f>AVERAGE(G3:G89)</f>
        <v>47.41172413793101</v>
      </c>
      <c r="N5" s="46">
        <f>AVERAGE(E3:E89)</f>
        <v>245.22988505747125</v>
      </c>
      <c r="O5" s="25"/>
    </row>
    <row r="6" spans="1:23">
      <c r="A6" s="3" t="s">
        <v>25</v>
      </c>
      <c r="B6" s="3" t="s">
        <v>26</v>
      </c>
      <c r="C6" s="3" t="s">
        <v>27</v>
      </c>
      <c r="D6" s="3" t="s">
        <v>517</v>
      </c>
      <c r="E6" s="3">
        <v>150</v>
      </c>
      <c r="F6" s="12" t="s">
        <v>28</v>
      </c>
      <c r="G6" s="23">
        <v>37.950000000000003</v>
      </c>
      <c r="H6" s="9">
        <f t="shared" ref="H6:H69" si="1">G6/E6</f>
        <v>0.253</v>
      </c>
      <c r="I6" s="23">
        <f t="shared" si="0"/>
        <v>253</v>
      </c>
      <c r="J6" s="3" t="str" cm="1">
        <f t="array" ref="J6">_xlfn.IFS(
I6&lt;122,"50–122",
I6&lt;194,"122–194",
I6&lt;266,"194–266",
I6&lt;338,"266–338",
I6&lt;410,"338–410",
TRUE,"410+"
)</f>
        <v>194–266</v>
      </c>
      <c r="K6" s="41"/>
      <c r="L6" s="43" t="s">
        <v>518</v>
      </c>
      <c r="M6" s="45">
        <f>MEDIAN(G3:G89)</f>
        <v>42</v>
      </c>
      <c r="N6" s="46">
        <f>MEDIAN(E3:E89)</f>
        <v>200</v>
      </c>
      <c r="O6" s="25"/>
    </row>
    <row r="7" spans="1:23">
      <c r="A7" s="3" t="s">
        <v>25</v>
      </c>
      <c r="B7" s="3" t="s">
        <v>30</v>
      </c>
      <c r="C7" s="3" t="s">
        <v>27</v>
      </c>
      <c r="D7" s="3" t="s">
        <v>517</v>
      </c>
      <c r="E7" s="3">
        <v>150</v>
      </c>
      <c r="F7" s="12" t="s">
        <v>29</v>
      </c>
      <c r="G7" s="23">
        <v>44.95</v>
      </c>
      <c r="H7" s="9">
        <f t="shared" si="1"/>
        <v>0.29966666666666669</v>
      </c>
      <c r="I7" s="23">
        <f t="shared" si="0"/>
        <v>299.66666666666669</v>
      </c>
      <c r="J7" s="3" t="str" cm="1">
        <f t="array" ref="J7">_xlfn.IFS(
I7&lt;122,"50–122",
I7&lt;194,"122–194",
I7&lt;266,"194–266",
I7&lt;338,"266–338",
I7&lt;410,"338–410",
TRUE,"410+"
)</f>
        <v>266–338</v>
      </c>
      <c r="K7" s="41"/>
      <c r="L7" s="43" t="s">
        <v>519</v>
      </c>
      <c r="M7" s="45">
        <f>STDEV(G3:G89)</f>
        <v>28.274599094762248</v>
      </c>
      <c r="N7" s="46">
        <f>STDEV(E3:E89)</f>
        <v>138.07637768004508</v>
      </c>
      <c r="O7" s="25"/>
    </row>
    <row r="8" spans="1:23">
      <c r="A8" s="3" t="s">
        <v>25</v>
      </c>
      <c r="B8" s="3" t="s">
        <v>30</v>
      </c>
      <c r="C8" s="3" t="s">
        <v>27</v>
      </c>
      <c r="D8" s="3" t="s">
        <v>517</v>
      </c>
      <c r="E8" s="3">
        <v>300</v>
      </c>
      <c r="F8" s="12" t="s">
        <v>32</v>
      </c>
      <c r="G8" s="23">
        <v>79.95</v>
      </c>
      <c r="H8" s="9">
        <f t="shared" si="1"/>
        <v>0.26650000000000001</v>
      </c>
      <c r="I8" s="23">
        <f t="shared" si="0"/>
        <v>266.5</v>
      </c>
      <c r="J8" s="3" t="str" cm="1">
        <f t="array" ref="J8">_xlfn.IFS(
I8&lt;122,"50–122",
I8&lt;194,"122–194",
I8&lt;266,"194–266",
I8&lt;338,"266–338",
I8&lt;410,"338–410",
TRUE,"410+"
)</f>
        <v>266–338</v>
      </c>
      <c r="L8" s="43" t="s">
        <v>520</v>
      </c>
      <c r="M8" s="45">
        <f>MIN(G3:G89)</f>
        <v>12</v>
      </c>
      <c r="N8" s="46">
        <f>MIN(E3:E89)</f>
        <v>75</v>
      </c>
    </row>
    <row r="9" spans="1:23">
      <c r="A9" s="3" t="s">
        <v>25</v>
      </c>
      <c r="B9" s="3" t="s">
        <v>30</v>
      </c>
      <c r="C9" s="3" t="s">
        <v>35</v>
      </c>
      <c r="D9" s="3" t="s">
        <v>515</v>
      </c>
      <c r="E9" s="3">
        <v>300</v>
      </c>
      <c r="F9" s="12" t="s">
        <v>34</v>
      </c>
      <c r="G9" s="23">
        <v>84.95</v>
      </c>
      <c r="H9" s="9">
        <f>G9/E9</f>
        <v>0.28316666666666668</v>
      </c>
      <c r="I9" s="23">
        <f t="shared" si="0"/>
        <v>283.16666666666669</v>
      </c>
      <c r="J9" s="3" t="str" cm="1">
        <f t="array" ref="J9">_xlfn.IFS(
I9&lt;122,"50–122",
I9&lt;194,"122–194",
I9&lt;266,"194–266",
I9&lt;338,"266–338",
I9&lt;410,"338–410",
TRUE,"410+"
)</f>
        <v>266–338</v>
      </c>
      <c r="L9" s="43" t="s">
        <v>521</v>
      </c>
      <c r="M9" s="45">
        <f>MAX(G3:G89)</f>
        <v>199.95</v>
      </c>
      <c r="N9" s="46">
        <f>MAX(E3:E89)</f>
        <v>1000</v>
      </c>
    </row>
    <row r="10" spans="1:23">
      <c r="A10" s="3" t="s">
        <v>25</v>
      </c>
      <c r="B10" s="3" t="s">
        <v>30</v>
      </c>
      <c r="C10" s="3" t="s">
        <v>27</v>
      </c>
      <c r="D10" s="3" t="s">
        <v>517</v>
      </c>
      <c r="E10" s="3">
        <v>600</v>
      </c>
      <c r="F10" s="12" t="s">
        <v>36</v>
      </c>
      <c r="G10" s="23">
        <v>139.94999999999999</v>
      </c>
      <c r="H10" s="9">
        <f t="shared" si="1"/>
        <v>0.23324999999999999</v>
      </c>
      <c r="I10" s="23">
        <f t="shared" si="0"/>
        <v>233.24999999999997</v>
      </c>
      <c r="J10" s="3" t="str" cm="1">
        <f t="array" ref="J10">_xlfn.IFS(
I10&lt;122,"50–122",
I10&lt;194,"122–194",
I10&lt;266,"194–266",
I10&lt;338,"266–338",
I10&lt;410,"338–410",
TRUE,"410+"
)</f>
        <v>194–266</v>
      </c>
      <c r="L10" s="53" t="s">
        <v>522</v>
      </c>
      <c r="M10" s="54"/>
      <c r="N10" s="55"/>
    </row>
    <row r="11" spans="1:23">
      <c r="A11" s="3" t="s">
        <v>25</v>
      </c>
      <c r="B11" s="3" t="s">
        <v>30</v>
      </c>
      <c r="C11" s="3" t="s">
        <v>27</v>
      </c>
      <c r="D11" s="3" t="s">
        <v>517</v>
      </c>
      <c r="E11" s="3">
        <v>1000</v>
      </c>
      <c r="F11" s="12" t="s">
        <v>38</v>
      </c>
      <c r="G11" s="23">
        <v>199.95</v>
      </c>
      <c r="H11" s="9">
        <f t="shared" si="1"/>
        <v>0.19994999999999999</v>
      </c>
      <c r="I11" s="23">
        <f t="shared" si="0"/>
        <v>199.95</v>
      </c>
      <c r="J11" s="3" t="str" cm="1">
        <f t="array" ref="J11">_xlfn.IFS(
I11&lt;122,"50–122",
I11&lt;194,"122–194",
I11&lt;266,"194–266",
I11&lt;338,"266–338",
I11&lt;410,"338–410",
TRUE,"410+"
)</f>
        <v>194–266</v>
      </c>
    </row>
    <row r="12" spans="1:23">
      <c r="A12" s="3" t="s">
        <v>25</v>
      </c>
      <c r="B12" s="3" t="s">
        <v>41</v>
      </c>
      <c r="C12" s="3" t="s">
        <v>27</v>
      </c>
      <c r="D12" s="3" t="s">
        <v>517</v>
      </c>
      <c r="E12" s="3">
        <v>200</v>
      </c>
      <c r="F12" s="12" t="s">
        <v>40</v>
      </c>
      <c r="G12" s="23">
        <v>46.95</v>
      </c>
      <c r="H12" s="9">
        <f t="shared" si="1"/>
        <v>0.23475000000000001</v>
      </c>
      <c r="I12" s="23">
        <f t="shared" si="0"/>
        <v>234.75</v>
      </c>
      <c r="J12" s="3" t="str" cm="1">
        <f t="array" ref="J12">_xlfn.IFS(
I12&lt;122,"50–122",
I12&lt;194,"122–194",
I12&lt;266,"194–266",
I12&lt;338,"266–338",
I12&lt;410,"338–410",
TRUE,"410+"
)</f>
        <v>194–266</v>
      </c>
    </row>
    <row r="13" spans="1:23">
      <c r="A13" s="3" t="s">
        <v>43</v>
      </c>
      <c r="B13" s="3" t="s">
        <v>44</v>
      </c>
      <c r="C13" s="3" t="s">
        <v>45</v>
      </c>
      <c r="D13" s="3" t="s">
        <v>45</v>
      </c>
      <c r="E13" s="3">
        <v>200</v>
      </c>
      <c r="F13" s="12" t="s">
        <v>46</v>
      </c>
      <c r="G13" s="23">
        <v>20.29</v>
      </c>
      <c r="H13" s="9">
        <f t="shared" si="1"/>
        <v>0.10145</v>
      </c>
      <c r="I13" s="23">
        <f t="shared" si="0"/>
        <v>101.45</v>
      </c>
      <c r="J13" s="3" t="str" cm="1">
        <f t="array" ref="J13">_xlfn.IFS(
I13&lt;122,"50–122",
I13&lt;194,"122–194",
I13&lt;266,"194–266",
I13&lt;338,"266–338",
I13&lt;410,"338–410",
TRUE,"410+"
)</f>
        <v>50–122</v>
      </c>
    </row>
    <row r="14" spans="1:23">
      <c r="A14" s="3" t="s">
        <v>43</v>
      </c>
      <c r="B14" s="3" t="s">
        <v>44</v>
      </c>
      <c r="C14" s="3" t="s">
        <v>48</v>
      </c>
      <c r="D14" s="3" t="s">
        <v>79</v>
      </c>
      <c r="E14" s="3">
        <v>120</v>
      </c>
      <c r="F14" s="12" t="s">
        <v>49</v>
      </c>
      <c r="G14" s="23">
        <v>25</v>
      </c>
      <c r="H14" s="9">
        <f>G14/E14</f>
        <v>0.20833333333333334</v>
      </c>
      <c r="I14" s="23">
        <f t="shared" si="0"/>
        <v>208.33333333333334</v>
      </c>
      <c r="J14" s="3" t="str" cm="1">
        <f t="array" ref="J14">_xlfn.IFS(
I14&lt;122,"50–122",
I14&lt;194,"122–194",
I14&lt;266,"194–266",
I14&lt;338,"266–338",
I14&lt;410,"338–410",
TRUE,"410+"
)</f>
        <v>194–266</v>
      </c>
      <c r="W14" s="20"/>
    </row>
    <row r="15" spans="1:23">
      <c r="A15" s="3" t="s">
        <v>43</v>
      </c>
      <c r="B15" s="3" t="s">
        <v>51</v>
      </c>
      <c r="C15" s="3" t="s">
        <v>45</v>
      </c>
      <c r="D15" s="3" t="s">
        <v>45</v>
      </c>
      <c r="E15" s="3">
        <v>200</v>
      </c>
      <c r="F15" s="12" t="s">
        <v>52</v>
      </c>
      <c r="G15" s="23">
        <v>16</v>
      </c>
      <c r="H15" s="9">
        <f t="shared" si="1"/>
        <v>0.08</v>
      </c>
      <c r="I15" s="23">
        <f t="shared" si="0"/>
        <v>80</v>
      </c>
      <c r="J15" s="3" t="str" cm="1">
        <f t="array" ref="J15">_xlfn.IFS(
I15&lt;122,"50–122",
I15&lt;194,"122–194",
I15&lt;266,"194–266",
I15&lt;338,"266–338",
I15&lt;410,"338–410",
TRUE,"410+"
)</f>
        <v>50–122</v>
      </c>
    </row>
    <row r="16" spans="1:23">
      <c r="A16" s="3" t="s">
        <v>55</v>
      </c>
      <c r="B16" s="3" t="s">
        <v>56</v>
      </c>
      <c r="C16" s="3" t="s">
        <v>45</v>
      </c>
      <c r="D16" s="3" t="s">
        <v>45</v>
      </c>
      <c r="E16" s="3">
        <v>450</v>
      </c>
      <c r="F16" s="12" t="s">
        <v>57</v>
      </c>
      <c r="G16" s="23">
        <v>25</v>
      </c>
      <c r="H16" s="9">
        <f t="shared" si="1"/>
        <v>5.5555555555555552E-2</v>
      </c>
      <c r="I16" s="23">
        <f t="shared" si="0"/>
        <v>55.55555555555555</v>
      </c>
      <c r="J16" s="3" t="str" cm="1">
        <f t="array" ref="J16">_xlfn.IFS(
I16&lt;122,"50–122",
I16&lt;194,"122–194",
I16&lt;266,"194–266",
I16&lt;338,"266–338",
I16&lt;410,"338–410",
TRUE,"410+"
)</f>
        <v>50–122</v>
      </c>
    </row>
    <row r="17" spans="1:10">
      <c r="A17" s="3" t="s">
        <v>59</v>
      </c>
      <c r="B17" s="3" t="s">
        <v>60</v>
      </c>
      <c r="C17" s="3" t="s">
        <v>45</v>
      </c>
      <c r="D17" s="3" t="s">
        <v>45</v>
      </c>
      <c r="E17" s="3">
        <v>100</v>
      </c>
      <c r="F17" s="12" t="s">
        <v>61</v>
      </c>
      <c r="G17" s="23">
        <v>12</v>
      </c>
      <c r="H17" s="9">
        <f t="shared" si="1"/>
        <v>0.12</v>
      </c>
      <c r="I17" s="23">
        <f t="shared" si="0"/>
        <v>120</v>
      </c>
      <c r="J17" s="3" t="str" cm="1">
        <f t="array" ref="J17">_xlfn.IFS(
I17&lt;122,"50–122",
I17&lt;194,"122–194",
I17&lt;266,"194–266",
I17&lt;338,"266–338",
I17&lt;410,"338–410",
TRUE,"410+"
)</f>
        <v>50–122</v>
      </c>
    </row>
    <row r="18" spans="1:10">
      <c r="A18" s="3" t="s">
        <v>63</v>
      </c>
      <c r="B18" s="3" t="s">
        <v>64</v>
      </c>
      <c r="C18" s="3" t="s">
        <v>45</v>
      </c>
      <c r="D18" s="3" t="s">
        <v>45</v>
      </c>
      <c r="E18" s="3">
        <v>200</v>
      </c>
      <c r="F18" s="12" t="s">
        <v>65</v>
      </c>
      <c r="G18" s="23">
        <v>21</v>
      </c>
      <c r="H18" s="9">
        <f t="shared" si="1"/>
        <v>0.105</v>
      </c>
      <c r="I18" s="23">
        <f t="shared" si="0"/>
        <v>105</v>
      </c>
      <c r="J18" s="3" t="str" cm="1">
        <f t="array" ref="J18">_xlfn.IFS(
I18&lt;122,"50–122",
I18&lt;194,"122–194",
I18&lt;266,"194–266",
I18&lt;338,"266–338",
I18&lt;410,"338–410",
TRUE,"410+"
)</f>
        <v>50–122</v>
      </c>
    </row>
    <row r="19" spans="1:10">
      <c r="A19" s="3" t="s">
        <v>68</v>
      </c>
      <c r="B19" s="3" t="s">
        <v>69</v>
      </c>
      <c r="C19" s="3" t="s">
        <v>45</v>
      </c>
      <c r="D19" s="3" t="s">
        <v>45</v>
      </c>
      <c r="E19" s="3">
        <v>600</v>
      </c>
      <c r="F19" s="12" t="s">
        <v>70</v>
      </c>
      <c r="G19" s="23">
        <v>41.99</v>
      </c>
      <c r="H19" s="9">
        <f t="shared" si="1"/>
        <v>6.9983333333333342E-2</v>
      </c>
      <c r="I19" s="23">
        <f t="shared" si="0"/>
        <v>69.983333333333348</v>
      </c>
      <c r="J19" s="3" t="str" cm="1">
        <f t="array" ref="J19">_xlfn.IFS(
I19&lt;122,"50–122",
I19&lt;194,"122–194",
I19&lt;266,"194–266",
I19&lt;338,"266–338",
I19&lt;410,"338–410",
TRUE,"410+"
)</f>
        <v>50–122</v>
      </c>
    </row>
    <row r="20" spans="1:10">
      <c r="A20" s="3" t="s">
        <v>72</v>
      </c>
      <c r="B20" s="3" t="s">
        <v>73</v>
      </c>
      <c r="C20" s="3" t="s">
        <v>45</v>
      </c>
      <c r="D20" s="3" t="s">
        <v>45</v>
      </c>
      <c r="E20" s="3">
        <v>120</v>
      </c>
      <c r="F20" s="12" t="s">
        <v>74</v>
      </c>
      <c r="G20" s="23">
        <v>13.98</v>
      </c>
      <c r="H20" s="9">
        <f t="shared" si="1"/>
        <v>0.11650000000000001</v>
      </c>
      <c r="I20" s="23">
        <f t="shared" si="0"/>
        <v>116.5</v>
      </c>
      <c r="J20" s="3" t="str" cm="1">
        <f t="array" ref="J20">_xlfn.IFS(
I20&lt;122,"50–122",
I20&lt;194,"122–194",
I20&lt;266,"194–266",
I20&lt;338,"266–338",
I20&lt;410,"338–410",
TRUE,"410+"
)</f>
        <v>50–122</v>
      </c>
    </row>
    <row r="21" spans="1:10">
      <c r="A21" s="3" t="s">
        <v>77</v>
      </c>
      <c r="B21" s="3" t="s">
        <v>78</v>
      </c>
      <c r="C21" s="3" t="s">
        <v>79</v>
      </c>
      <c r="D21" s="3" t="s">
        <v>79</v>
      </c>
      <c r="E21" s="3">
        <v>150</v>
      </c>
      <c r="F21" s="12" t="s">
        <v>80</v>
      </c>
      <c r="G21" s="23">
        <v>20</v>
      </c>
      <c r="H21" s="9">
        <f t="shared" si="1"/>
        <v>0.13333333333333333</v>
      </c>
      <c r="I21" s="23">
        <f t="shared" si="0"/>
        <v>133.33333333333334</v>
      </c>
      <c r="J21" s="3" t="str" cm="1">
        <f t="array" ref="J21">_xlfn.IFS(
I21&lt;122,"50–122",
I21&lt;194,"122–194",
I21&lt;266,"194–266",
I21&lt;338,"266–338",
I21&lt;410,"338–410",
TRUE,"410+"
)</f>
        <v>122–194</v>
      </c>
    </row>
    <row r="22" spans="1:10">
      <c r="A22" s="3" t="s">
        <v>83</v>
      </c>
      <c r="B22" s="3" t="s">
        <v>84</v>
      </c>
      <c r="C22" s="3" t="s">
        <v>85</v>
      </c>
      <c r="D22" s="3" t="s">
        <v>79</v>
      </c>
      <c r="E22" s="3">
        <v>300</v>
      </c>
      <c r="F22" s="12" t="s">
        <v>82</v>
      </c>
      <c r="G22" s="23">
        <v>47.2</v>
      </c>
      <c r="H22" s="9">
        <f t="shared" si="1"/>
        <v>0.15733333333333335</v>
      </c>
      <c r="I22" s="23">
        <f t="shared" si="0"/>
        <v>157.33333333333334</v>
      </c>
      <c r="J22" s="3" t="str" cm="1">
        <f t="array" ref="J22">_xlfn.IFS(
I22&lt;122,"50–122",
I22&lt;194,"122–194",
I22&lt;266,"194–266",
I22&lt;338,"266–338",
I22&lt;410,"338–410",
TRUE,"410+"
)</f>
        <v>122–194</v>
      </c>
    </row>
    <row r="23" spans="1:10">
      <c r="A23" s="3" t="s">
        <v>88</v>
      </c>
      <c r="B23" s="3" t="s">
        <v>89</v>
      </c>
      <c r="C23" s="3" t="s">
        <v>45</v>
      </c>
      <c r="D23" s="3" t="s">
        <v>45</v>
      </c>
      <c r="E23" s="3">
        <v>300</v>
      </c>
      <c r="F23" s="12" t="s">
        <v>90</v>
      </c>
      <c r="G23" s="23">
        <v>62.99</v>
      </c>
      <c r="H23" s="9">
        <f t="shared" si="1"/>
        <v>0.20996666666666666</v>
      </c>
      <c r="I23" s="23">
        <f t="shared" si="0"/>
        <v>209.96666666666667</v>
      </c>
      <c r="J23" s="3" t="str" cm="1">
        <f t="array" ref="J23">_xlfn.IFS(
I23&lt;122,"50–122",
I23&lt;194,"122–194",
I23&lt;266,"194–266",
I23&lt;338,"266–338",
I23&lt;410,"338–410",
TRUE,"410+"
)</f>
        <v>194–266</v>
      </c>
    </row>
    <row r="24" spans="1:10">
      <c r="A24" s="3" t="s">
        <v>88</v>
      </c>
      <c r="B24" s="3" t="s">
        <v>93</v>
      </c>
      <c r="C24" s="3" t="s">
        <v>45</v>
      </c>
      <c r="D24" s="3" t="s">
        <v>45</v>
      </c>
      <c r="E24" s="3">
        <v>200</v>
      </c>
      <c r="F24" s="12" t="s">
        <v>94</v>
      </c>
      <c r="G24" s="23">
        <v>27.99</v>
      </c>
      <c r="H24" s="9">
        <f>G24/E24</f>
        <v>0.13994999999999999</v>
      </c>
      <c r="I24" s="23">
        <f t="shared" si="0"/>
        <v>139.94999999999999</v>
      </c>
      <c r="J24" s="3" t="str" cm="1">
        <f t="array" ref="J24">_xlfn.IFS(
I24&lt;122,"50–122",
I24&lt;194,"122–194",
I24&lt;266,"194–266",
I24&lt;338,"266–338",
I24&lt;410,"338–410",
TRUE,"410+"
)</f>
        <v>122–194</v>
      </c>
    </row>
    <row r="25" spans="1:10">
      <c r="A25" s="3" t="s">
        <v>97</v>
      </c>
      <c r="B25" s="3" t="s">
        <v>98</v>
      </c>
      <c r="C25" s="3" t="s">
        <v>99</v>
      </c>
      <c r="D25" s="3" t="s">
        <v>517</v>
      </c>
      <c r="E25" s="3">
        <v>150</v>
      </c>
      <c r="F25" s="12" t="s">
        <v>96</v>
      </c>
      <c r="G25" s="23">
        <v>20.97</v>
      </c>
      <c r="H25" s="9">
        <f t="shared" si="1"/>
        <v>0.13979999999999998</v>
      </c>
      <c r="I25" s="23">
        <f t="shared" si="0"/>
        <v>139.79999999999998</v>
      </c>
      <c r="J25" s="3" t="str" cm="1">
        <f t="array" ref="J25">_xlfn.IFS(
I25&lt;122,"50–122",
I25&lt;194,"122–194",
I25&lt;266,"194–266",
I25&lt;338,"266–338",
I25&lt;410,"338–410",
TRUE,"410+"
)</f>
        <v>122–194</v>
      </c>
    </row>
    <row r="26" spans="1:10">
      <c r="A26" s="3" t="s">
        <v>102</v>
      </c>
      <c r="B26" s="3" t="s">
        <v>103</v>
      </c>
      <c r="C26" s="3" t="s">
        <v>79</v>
      </c>
      <c r="D26" s="3" t="s">
        <v>79</v>
      </c>
      <c r="E26" s="3">
        <v>75</v>
      </c>
      <c r="F26" s="12" t="s">
        <v>104</v>
      </c>
      <c r="G26" s="23">
        <v>29</v>
      </c>
      <c r="H26" s="9">
        <f t="shared" si="1"/>
        <v>0.38666666666666666</v>
      </c>
      <c r="I26" s="23">
        <f t="shared" si="0"/>
        <v>386.66666666666669</v>
      </c>
      <c r="J26" s="3" t="str" cm="1">
        <f t="array" ref="J26">_xlfn.IFS(
I26&lt;122,"50–122",
I26&lt;194,"122–194",
I26&lt;266,"194–266",
I26&lt;338,"266–338",
I26&lt;410,"338–410",
TRUE,"410+"
)</f>
        <v>338–410</v>
      </c>
    </row>
    <row r="27" spans="1:10">
      <c r="A27" s="3" t="s">
        <v>102</v>
      </c>
      <c r="B27" s="3" t="s">
        <v>103</v>
      </c>
      <c r="C27" s="3" t="s">
        <v>79</v>
      </c>
      <c r="D27" s="3" t="s">
        <v>79</v>
      </c>
      <c r="E27" s="3">
        <v>200</v>
      </c>
      <c r="F27" s="12" t="s">
        <v>106</v>
      </c>
      <c r="G27" s="23">
        <v>54.33</v>
      </c>
      <c r="H27" s="9">
        <f t="shared" si="1"/>
        <v>0.27165</v>
      </c>
      <c r="I27" s="23">
        <f t="shared" si="0"/>
        <v>271.64999999999998</v>
      </c>
      <c r="J27" s="3" t="str" cm="1">
        <f t="array" ref="J27">_xlfn.IFS(
I27&lt;122,"50–122",
I27&lt;194,"122–194",
I27&lt;266,"194–266",
I27&lt;338,"266–338",
I27&lt;410,"338–410",
TRUE,"410+"
)</f>
        <v>266–338</v>
      </c>
    </row>
    <row r="28" spans="1:10">
      <c r="A28" s="3" t="s">
        <v>109</v>
      </c>
      <c r="B28" s="3" t="s">
        <v>110</v>
      </c>
      <c r="C28" s="3" t="s">
        <v>111</v>
      </c>
      <c r="D28" s="3" t="s">
        <v>79</v>
      </c>
      <c r="E28" s="3">
        <v>195</v>
      </c>
      <c r="F28" s="12" t="s">
        <v>108</v>
      </c>
      <c r="G28" s="23">
        <v>59.99</v>
      </c>
      <c r="H28" s="9">
        <f t="shared" si="1"/>
        <v>0.30764102564102563</v>
      </c>
      <c r="I28" s="23">
        <f t="shared" si="0"/>
        <v>307.64102564102564</v>
      </c>
      <c r="J28" s="3" t="str" cm="1">
        <f t="array" ref="J28">_xlfn.IFS(
I28&lt;122,"50–122",
I28&lt;194,"122–194",
I28&lt;266,"194–266",
I28&lt;338,"266–338",
I28&lt;410,"338–410",
TRUE,"410+"
)</f>
        <v>266–338</v>
      </c>
    </row>
    <row r="29" spans="1:10">
      <c r="A29" s="3" t="s">
        <v>113</v>
      </c>
      <c r="B29" s="3" t="s">
        <v>114</v>
      </c>
      <c r="C29" s="3" t="s">
        <v>115</v>
      </c>
      <c r="D29" s="3" t="s">
        <v>79</v>
      </c>
      <c r="E29" s="3">
        <v>180</v>
      </c>
      <c r="F29" s="12" t="s">
        <v>116</v>
      </c>
      <c r="G29" s="23">
        <v>35</v>
      </c>
      <c r="H29" s="9">
        <f t="shared" si="1"/>
        <v>0.19444444444444445</v>
      </c>
      <c r="I29" s="23">
        <f t="shared" si="0"/>
        <v>194.44444444444446</v>
      </c>
      <c r="J29" s="3" t="str" cm="1">
        <f t="array" ref="J29">_xlfn.IFS(
I29&lt;122,"50–122",
I29&lt;194,"122–194",
I29&lt;266,"194–266",
I29&lt;338,"266–338",
I29&lt;410,"338–410",
TRUE,"410+"
)</f>
        <v>194–266</v>
      </c>
    </row>
    <row r="30" spans="1:10">
      <c r="A30" s="3" t="s">
        <v>119</v>
      </c>
      <c r="B30" s="3" t="s">
        <v>120</v>
      </c>
      <c r="C30" s="3" t="s">
        <v>45</v>
      </c>
      <c r="D30" s="3" t="s">
        <v>45</v>
      </c>
      <c r="E30" s="3">
        <v>120</v>
      </c>
      <c r="F30" s="12" t="s">
        <v>121</v>
      </c>
      <c r="G30" s="23">
        <v>21.03</v>
      </c>
      <c r="H30" s="9">
        <f t="shared" si="1"/>
        <v>0.17525000000000002</v>
      </c>
      <c r="I30" s="23">
        <f t="shared" si="0"/>
        <v>175.25000000000003</v>
      </c>
      <c r="J30" s="3" t="str" cm="1">
        <f t="array" ref="J30">_xlfn.IFS(
I30&lt;122,"50–122",
I30&lt;194,"122–194",
I30&lt;266,"194–266",
I30&lt;338,"266–338",
I30&lt;410,"338–410",
TRUE,"410+"
)</f>
        <v>122–194</v>
      </c>
    </row>
    <row r="31" spans="1:10">
      <c r="A31" s="3" t="s">
        <v>124</v>
      </c>
      <c r="B31" s="3" t="s">
        <v>125</v>
      </c>
      <c r="C31" s="3" t="s">
        <v>126</v>
      </c>
      <c r="D31" s="3" t="s">
        <v>79</v>
      </c>
      <c r="E31" s="3">
        <v>150</v>
      </c>
      <c r="F31" s="12" t="s">
        <v>123</v>
      </c>
      <c r="G31" s="23">
        <v>48</v>
      </c>
      <c r="H31" s="9">
        <f t="shared" si="1"/>
        <v>0.32</v>
      </c>
      <c r="I31" s="23">
        <f t="shared" si="0"/>
        <v>320</v>
      </c>
      <c r="J31" s="3" t="str" cm="1">
        <f t="array" ref="J31">_xlfn.IFS(
I31&lt;122,"50–122",
I31&lt;194,"122–194",
I31&lt;266,"194–266",
I31&lt;338,"266–338",
I31&lt;410,"338–410",
TRUE,"410+"
)</f>
        <v>266–338</v>
      </c>
    </row>
    <row r="32" spans="1:10">
      <c r="A32" s="3" t="s">
        <v>129</v>
      </c>
      <c r="B32" s="3" t="s">
        <v>130</v>
      </c>
      <c r="C32" s="3" t="s">
        <v>131</v>
      </c>
      <c r="D32" s="3" t="s">
        <v>79</v>
      </c>
      <c r="E32" s="3">
        <v>246</v>
      </c>
      <c r="F32" s="12" t="s">
        <v>132</v>
      </c>
      <c r="G32" s="23">
        <v>47.96</v>
      </c>
      <c r="H32" s="9">
        <f t="shared" si="1"/>
        <v>0.19495934959349595</v>
      </c>
      <c r="I32" s="23">
        <f t="shared" si="0"/>
        <v>194.95934959349594</v>
      </c>
      <c r="J32" s="3" t="str" cm="1">
        <f t="array" ref="J32">_xlfn.IFS(
I32&lt;122,"50–122",
I32&lt;194,"122–194",
I32&lt;266,"194–266",
I32&lt;338,"266–338",
I32&lt;410,"338–410",
TRUE,"410+"
)</f>
        <v>194–266</v>
      </c>
    </row>
    <row r="33" spans="1:10">
      <c r="A33" s="3" t="s">
        <v>135</v>
      </c>
      <c r="B33" s="3" t="s">
        <v>136</v>
      </c>
      <c r="C33" s="3" t="s">
        <v>45</v>
      </c>
      <c r="D33" s="3" t="s">
        <v>45</v>
      </c>
      <c r="E33" s="3">
        <v>125</v>
      </c>
      <c r="F33" s="12" t="s">
        <v>134</v>
      </c>
      <c r="G33" s="23">
        <v>47.96</v>
      </c>
      <c r="H33" s="9">
        <f t="shared" si="1"/>
        <v>0.38368000000000002</v>
      </c>
      <c r="I33" s="23">
        <f t="shared" si="0"/>
        <v>383.68</v>
      </c>
      <c r="J33" s="3" t="str" cm="1">
        <f t="array" ref="J33">_xlfn.IFS(
I33&lt;122,"50–122",
I33&lt;194,"122–194",
I33&lt;266,"194–266",
I33&lt;338,"266–338",
I33&lt;410,"338–410",
TRUE,"410+"
)</f>
        <v>338–410</v>
      </c>
    </row>
    <row r="34" spans="1:10">
      <c r="A34" s="3" t="s">
        <v>139</v>
      </c>
      <c r="B34" s="3" t="s">
        <v>140</v>
      </c>
      <c r="C34" s="3" t="s">
        <v>45</v>
      </c>
      <c r="D34" s="3" t="s">
        <v>45</v>
      </c>
      <c r="E34" s="3">
        <v>120</v>
      </c>
      <c r="F34" s="12" t="s">
        <v>141</v>
      </c>
      <c r="G34" s="23">
        <v>32.950000000000003</v>
      </c>
      <c r="H34" s="9">
        <f t="shared" si="1"/>
        <v>0.27458333333333335</v>
      </c>
      <c r="I34" s="23">
        <f t="shared" si="0"/>
        <v>274.58333333333337</v>
      </c>
      <c r="J34" s="3" t="str" cm="1">
        <f t="array" ref="J34">_xlfn.IFS(
I34&lt;122,"50–122",
I34&lt;194,"122–194",
I34&lt;266,"194–266",
I34&lt;338,"266–338",
I34&lt;410,"338–410",
TRUE,"410+"
)</f>
        <v>266–338</v>
      </c>
    </row>
    <row r="35" spans="1:10">
      <c r="A35" s="3" t="s">
        <v>144</v>
      </c>
      <c r="B35" s="3" t="s">
        <v>145</v>
      </c>
      <c r="C35" s="3" t="s">
        <v>146</v>
      </c>
      <c r="D35" s="3" t="s">
        <v>79</v>
      </c>
      <c r="E35" s="3">
        <v>300</v>
      </c>
      <c r="F35" s="12" t="s">
        <v>147</v>
      </c>
      <c r="G35" s="23">
        <v>39.9</v>
      </c>
      <c r="H35" s="9">
        <f t="shared" si="1"/>
        <v>0.13300000000000001</v>
      </c>
      <c r="I35" s="23">
        <f t="shared" si="0"/>
        <v>133</v>
      </c>
      <c r="J35" s="3" t="str" cm="1">
        <f t="array" ref="J35">_xlfn.IFS(
I35&lt;122,"50–122",
I35&lt;194,"122–194",
I35&lt;266,"194–266",
I35&lt;338,"266–338",
I35&lt;410,"338–410",
TRUE,"410+"
)</f>
        <v>122–194</v>
      </c>
    </row>
    <row r="36" spans="1:10">
      <c r="A36" s="3" t="s">
        <v>144</v>
      </c>
      <c r="B36" s="3" t="s">
        <v>145</v>
      </c>
      <c r="C36" s="3" t="s">
        <v>149</v>
      </c>
      <c r="D36" s="3" t="s">
        <v>523</v>
      </c>
      <c r="E36" s="3">
        <v>300</v>
      </c>
      <c r="F36" s="12" t="s">
        <v>150</v>
      </c>
      <c r="G36" s="23">
        <v>59.9</v>
      </c>
      <c r="H36" s="9">
        <f t="shared" si="1"/>
        <v>0.19966666666666666</v>
      </c>
      <c r="I36" s="23">
        <f t="shared" si="0"/>
        <v>199.66666666666666</v>
      </c>
      <c r="J36" s="3" t="str" cm="1">
        <f t="array" ref="J36">_xlfn.IFS(
I36&lt;122,"50–122",
I36&lt;194,"122–194",
I36&lt;266,"194–266",
I36&lt;338,"266–338",
I36&lt;410,"338–410",
TRUE,"410+"
)</f>
        <v>194–266</v>
      </c>
    </row>
    <row r="37" spans="1:10">
      <c r="A37" s="3" t="s">
        <v>152</v>
      </c>
      <c r="B37" s="3" t="s">
        <v>153</v>
      </c>
      <c r="C37" s="3" t="s">
        <v>154</v>
      </c>
      <c r="D37" s="3" t="s">
        <v>79</v>
      </c>
      <c r="E37" s="3">
        <v>150</v>
      </c>
      <c r="F37" s="12" t="s">
        <v>151</v>
      </c>
      <c r="G37" s="23">
        <v>55</v>
      </c>
      <c r="H37" s="9">
        <f t="shared" si="1"/>
        <v>0.36666666666666664</v>
      </c>
      <c r="I37" s="23">
        <f t="shared" si="0"/>
        <v>366.66666666666663</v>
      </c>
      <c r="J37" s="3" t="str" cm="1">
        <f t="array" ref="J37">_xlfn.IFS(
I37&lt;122,"50–122",
I37&lt;194,"122–194",
I37&lt;266,"194–266",
I37&lt;338,"266–338",
I37&lt;410,"338–410",
TRUE,"410+"
)</f>
        <v>338–410</v>
      </c>
    </row>
    <row r="38" spans="1:10">
      <c r="A38" s="3" t="s">
        <v>156</v>
      </c>
      <c r="B38" s="3" t="s">
        <v>157</v>
      </c>
      <c r="C38" s="3" t="s">
        <v>158</v>
      </c>
      <c r="D38" s="3" t="s">
        <v>524</v>
      </c>
      <c r="E38" s="3">
        <v>300</v>
      </c>
      <c r="F38" s="12" t="s">
        <v>155</v>
      </c>
      <c r="G38" s="23">
        <v>59.95</v>
      </c>
      <c r="H38" s="9">
        <f t="shared" si="1"/>
        <v>0.19983333333333334</v>
      </c>
      <c r="I38" s="23">
        <f t="shared" si="0"/>
        <v>199.83333333333334</v>
      </c>
      <c r="J38" s="3" t="str" cm="1">
        <f t="array" ref="J38">_xlfn.IFS(
I38&lt;122,"50–122",
I38&lt;194,"122–194",
I38&lt;266,"194–266",
I38&lt;338,"266–338",
I38&lt;410,"338–410",
TRUE,"410+"
)</f>
        <v>194–266</v>
      </c>
    </row>
    <row r="39" spans="1:10">
      <c r="A39" s="3" t="s">
        <v>161</v>
      </c>
      <c r="B39" s="3" t="s">
        <v>162</v>
      </c>
      <c r="C39" s="3" t="s">
        <v>163</v>
      </c>
      <c r="D39" s="3" t="s">
        <v>525</v>
      </c>
      <c r="E39" s="3">
        <v>75</v>
      </c>
      <c r="F39" s="12" t="s">
        <v>164</v>
      </c>
      <c r="G39" s="23">
        <v>39.950000000000003</v>
      </c>
      <c r="H39" s="9">
        <f t="shared" si="1"/>
        <v>0.53266666666666673</v>
      </c>
      <c r="I39" s="23">
        <f t="shared" si="0"/>
        <v>532.66666666666674</v>
      </c>
      <c r="J39" s="3" t="str" cm="1">
        <f t="array" ref="J39">_xlfn.IFS(
I39&lt;122,"50–122",
I39&lt;194,"122–194",
I39&lt;266,"194–266",
I39&lt;338,"266–338",
I39&lt;410,"338–410",
TRUE,"410+"
)</f>
        <v>410+</v>
      </c>
    </row>
    <row r="40" spans="1:10">
      <c r="A40" s="3" t="s">
        <v>161</v>
      </c>
      <c r="B40" s="3" t="s">
        <v>162</v>
      </c>
      <c r="C40" s="14" t="s">
        <v>163</v>
      </c>
      <c r="D40" s="3" t="s">
        <v>525</v>
      </c>
      <c r="E40" s="3">
        <v>150</v>
      </c>
      <c r="F40" s="12" t="s">
        <v>166</v>
      </c>
      <c r="G40" s="23">
        <v>40</v>
      </c>
      <c r="H40" s="9">
        <f t="shared" si="1"/>
        <v>0.26666666666666666</v>
      </c>
      <c r="I40" s="23">
        <f t="shared" si="0"/>
        <v>266.66666666666669</v>
      </c>
      <c r="J40" s="3" t="str" cm="1">
        <f t="array" ref="J40">_xlfn.IFS(
I40&lt;122,"50–122",
I40&lt;194,"122–194",
I40&lt;266,"194–266",
I40&lt;338,"266–338",
I40&lt;410,"338–410",
TRUE,"410+"
)</f>
        <v>266–338</v>
      </c>
    </row>
    <row r="41" spans="1:10">
      <c r="A41" s="3" t="s">
        <v>161</v>
      </c>
      <c r="B41" s="3" t="s">
        <v>162</v>
      </c>
      <c r="C41" s="3" t="s">
        <v>163</v>
      </c>
      <c r="D41" s="3" t="s">
        <v>525</v>
      </c>
      <c r="E41" s="3">
        <v>300</v>
      </c>
      <c r="F41" s="12" t="s">
        <v>169</v>
      </c>
      <c r="G41" s="23">
        <v>99.95</v>
      </c>
      <c r="H41" s="9">
        <f t="shared" si="1"/>
        <v>0.33316666666666667</v>
      </c>
      <c r="I41" s="23">
        <f t="shared" si="0"/>
        <v>333.16666666666669</v>
      </c>
      <c r="J41" s="3" t="str" cm="1">
        <f t="array" ref="J41">_xlfn.IFS(
I41&lt;122,"50–122",
I41&lt;194,"122–194",
I41&lt;266,"194–266",
I41&lt;338,"266–338",
I41&lt;410,"338–410",
TRUE,"410+"
)</f>
        <v>266–338</v>
      </c>
    </row>
    <row r="42" spans="1:10">
      <c r="A42" s="3" t="s">
        <v>171</v>
      </c>
      <c r="B42" s="3" t="s">
        <v>172</v>
      </c>
      <c r="C42" s="3" t="s">
        <v>173</v>
      </c>
      <c r="D42" s="3" t="s">
        <v>79</v>
      </c>
      <c r="E42" s="3">
        <v>200</v>
      </c>
      <c r="F42" s="12" t="s">
        <v>174</v>
      </c>
      <c r="G42" s="23">
        <v>36.85</v>
      </c>
      <c r="H42" s="9">
        <f t="shared" si="1"/>
        <v>0.18425</v>
      </c>
      <c r="I42" s="23">
        <f t="shared" si="0"/>
        <v>184.25</v>
      </c>
      <c r="J42" s="3" t="str" cm="1">
        <f t="array" ref="J42">_xlfn.IFS(
I42&lt;122,"50–122",
I42&lt;194,"122–194",
I42&lt;266,"194–266",
I42&lt;338,"266–338",
I42&lt;410,"338–410",
TRUE,"410+"
)</f>
        <v>122–194</v>
      </c>
    </row>
    <row r="43" spans="1:10">
      <c r="A43" s="3" t="s">
        <v>171</v>
      </c>
      <c r="B43" s="3" t="s">
        <v>172</v>
      </c>
      <c r="C43" s="3" t="s">
        <v>176</v>
      </c>
      <c r="D43" s="3" t="s">
        <v>515</v>
      </c>
      <c r="E43" s="3">
        <v>200</v>
      </c>
      <c r="F43" s="12" t="s">
        <v>177</v>
      </c>
      <c r="G43" s="23">
        <v>33.950000000000003</v>
      </c>
      <c r="H43" s="9">
        <f t="shared" si="1"/>
        <v>0.16975000000000001</v>
      </c>
      <c r="I43" s="23">
        <f t="shared" si="0"/>
        <v>169.75</v>
      </c>
      <c r="J43" s="3" t="str" cm="1">
        <f t="array" ref="J43">_xlfn.IFS(
I43&lt;122,"50–122",
I43&lt;194,"122–194",
I43&lt;266,"194–266",
I43&lt;338,"266–338",
I43&lt;410,"338–410",
TRUE,"410+"
)</f>
        <v>122–194</v>
      </c>
    </row>
    <row r="44" spans="1:10">
      <c r="A44" s="3" t="s">
        <v>171</v>
      </c>
      <c r="B44" s="3" t="s">
        <v>172</v>
      </c>
      <c r="C44" s="3" t="s">
        <v>179</v>
      </c>
      <c r="D44" s="3" t="s">
        <v>526</v>
      </c>
      <c r="E44" s="3">
        <v>200</v>
      </c>
      <c r="F44" s="12" t="s">
        <v>180</v>
      </c>
      <c r="G44" s="23">
        <v>38.200000000000003</v>
      </c>
      <c r="H44" s="9">
        <f t="shared" si="1"/>
        <v>0.191</v>
      </c>
      <c r="I44" s="23">
        <f t="shared" si="0"/>
        <v>191</v>
      </c>
      <c r="J44" s="3" t="str" cm="1">
        <f t="array" ref="J44">_xlfn.IFS(
I44&lt;122,"50–122",
I44&lt;194,"122–194",
I44&lt;266,"194–266",
I44&lt;338,"266–338",
I44&lt;410,"338–410",
TRUE,"410+"
)</f>
        <v>122–194</v>
      </c>
    </row>
    <row r="45" spans="1:10">
      <c r="A45" s="3" t="s">
        <v>182</v>
      </c>
      <c r="B45" s="3" t="s">
        <v>183</v>
      </c>
      <c r="C45" s="3" t="s">
        <v>184</v>
      </c>
      <c r="D45" s="3" t="s">
        <v>524</v>
      </c>
      <c r="E45" s="3">
        <v>336</v>
      </c>
      <c r="F45" s="12" t="s">
        <v>185</v>
      </c>
      <c r="G45" s="23">
        <v>44.96</v>
      </c>
      <c r="H45" s="9">
        <f t="shared" si="1"/>
        <v>0.13380952380952382</v>
      </c>
      <c r="I45" s="23">
        <f t="shared" si="0"/>
        <v>133.80952380952382</v>
      </c>
      <c r="J45" s="3" t="str" cm="1">
        <f t="array" ref="J45">_xlfn.IFS(
I45&lt;122,"50–122",
I45&lt;194,"122–194",
I45&lt;266,"194–266",
I45&lt;338,"266–338",
I45&lt;410,"338–410",
TRUE,"410+"
)</f>
        <v>122–194</v>
      </c>
    </row>
    <row r="46" spans="1:10">
      <c r="A46" s="3" t="s">
        <v>188</v>
      </c>
      <c r="B46" s="3" t="s">
        <v>189</v>
      </c>
      <c r="C46" s="3" t="s">
        <v>45</v>
      </c>
      <c r="D46" s="3" t="s">
        <v>45</v>
      </c>
      <c r="E46" s="3">
        <v>300</v>
      </c>
      <c r="F46" s="12" t="s">
        <v>190</v>
      </c>
      <c r="G46" s="23">
        <v>30.95</v>
      </c>
      <c r="H46" s="9">
        <f t="shared" si="1"/>
        <v>0.10316666666666667</v>
      </c>
      <c r="I46" s="23">
        <f t="shared" si="0"/>
        <v>103.16666666666667</v>
      </c>
      <c r="J46" s="3" t="str" cm="1">
        <f t="array" ref="J46">_xlfn.IFS(
I46&lt;122,"50–122",
I46&lt;194,"122–194",
I46&lt;266,"194–266",
I46&lt;338,"266–338",
I46&lt;410,"338–410",
TRUE,"410+"
)</f>
        <v>50–122</v>
      </c>
    </row>
    <row r="47" spans="1:10">
      <c r="A47" s="3" t="s">
        <v>193</v>
      </c>
      <c r="B47" s="3" t="s">
        <v>194</v>
      </c>
      <c r="C47" s="3" t="s">
        <v>158</v>
      </c>
      <c r="D47" s="3" t="s">
        <v>524</v>
      </c>
      <c r="E47" s="3">
        <v>250</v>
      </c>
      <c r="F47" s="12" t="s">
        <v>192</v>
      </c>
      <c r="G47" s="23">
        <v>59</v>
      </c>
      <c r="H47" s="9">
        <f t="shared" si="1"/>
        <v>0.23599999999999999</v>
      </c>
      <c r="I47" s="23">
        <f t="shared" si="0"/>
        <v>236</v>
      </c>
      <c r="J47" s="3" t="str" cm="1">
        <f t="array" ref="J47">_xlfn.IFS(
I47&lt;122,"50–122",
I47&lt;194,"122–194",
I47&lt;266,"194–266",
I47&lt;338,"266–338",
I47&lt;410,"338–410",
TRUE,"410+"
)</f>
        <v>194–266</v>
      </c>
    </row>
    <row r="48" spans="1:10">
      <c r="A48" s="3" t="s">
        <v>193</v>
      </c>
      <c r="B48" s="3" t="s">
        <v>196</v>
      </c>
      <c r="C48" s="3" t="s">
        <v>45</v>
      </c>
      <c r="D48" s="3" t="s">
        <v>45</v>
      </c>
      <c r="E48" s="3">
        <v>250</v>
      </c>
      <c r="F48" s="12" t="s">
        <v>195</v>
      </c>
      <c r="G48" s="23">
        <v>49.5</v>
      </c>
      <c r="H48" s="9">
        <f t="shared" si="1"/>
        <v>0.19800000000000001</v>
      </c>
      <c r="I48" s="23">
        <f t="shared" si="0"/>
        <v>198</v>
      </c>
      <c r="J48" s="3" t="str" cm="1">
        <f t="array" ref="J48">_xlfn.IFS(
I48&lt;122,"50–122",
I48&lt;194,"122–194",
I48&lt;266,"194–266",
I48&lt;338,"266–338",
I48&lt;410,"338–410",
TRUE,"410+"
)</f>
        <v>194–266</v>
      </c>
    </row>
    <row r="49" spans="1:10">
      <c r="A49" s="3" t="s">
        <v>198</v>
      </c>
      <c r="B49" s="3" t="s">
        <v>199</v>
      </c>
      <c r="C49" s="3" t="s">
        <v>45</v>
      </c>
      <c r="D49" s="3" t="s">
        <v>45</v>
      </c>
      <c r="E49" s="3">
        <v>80</v>
      </c>
      <c r="F49" s="12" t="s">
        <v>197</v>
      </c>
      <c r="G49" s="23">
        <v>33.15</v>
      </c>
      <c r="H49" s="9">
        <f t="shared" si="1"/>
        <v>0.41437499999999999</v>
      </c>
      <c r="I49" s="23">
        <f t="shared" si="0"/>
        <v>414.375</v>
      </c>
      <c r="J49" s="3" t="str" cm="1">
        <f t="array" ref="J49">_xlfn.IFS(
I49&lt;122,"50–122",
I49&lt;194,"122–194",
I49&lt;266,"194–266",
I49&lt;338,"266–338",
I49&lt;410,"338–410",
TRUE,"410+"
)</f>
        <v>410+</v>
      </c>
    </row>
    <row r="50" spans="1:10">
      <c r="A50" s="3" t="s">
        <v>201</v>
      </c>
      <c r="B50" s="3" t="s">
        <v>202</v>
      </c>
      <c r="C50" s="3" t="s">
        <v>79</v>
      </c>
      <c r="D50" s="3" t="s">
        <v>79</v>
      </c>
      <c r="E50" s="3">
        <v>200</v>
      </c>
      <c r="F50" s="12" t="s">
        <v>203</v>
      </c>
      <c r="G50" s="23">
        <v>42.7</v>
      </c>
      <c r="H50" s="9">
        <f t="shared" si="1"/>
        <v>0.21350000000000002</v>
      </c>
      <c r="I50" s="23">
        <f t="shared" si="0"/>
        <v>213.50000000000003</v>
      </c>
      <c r="J50" s="3" t="str" cm="1">
        <f t="array" ref="J50">_xlfn.IFS(
I50&lt;122,"50–122",
I50&lt;194,"122–194",
I50&lt;266,"194–266",
I50&lt;338,"266–338",
I50&lt;410,"338–410",
TRUE,"410+"
)</f>
        <v>194–266</v>
      </c>
    </row>
    <row r="51" spans="1:10">
      <c r="A51" s="3" t="s">
        <v>206</v>
      </c>
      <c r="B51" s="3" t="s">
        <v>207</v>
      </c>
      <c r="C51" s="3" t="s">
        <v>208</v>
      </c>
      <c r="D51" s="3" t="s">
        <v>526</v>
      </c>
      <c r="E51" s="3">
        <v>150</v>
      </c>
      <c r="F51" s="12" t="s">
        <v>205</v>
      </c>
      <c r="G51" s="23">
        <v>34.5</v>
      </c>
      <c r="H51" s="9">
        <f t="shared" si="1"/>
        <v>0.23</v>
      </c>
      <c r="I51" s="23">
        <f t="shared" si="0"/>
        <v>230</v>
      </c>
      <c r="J51" s="3" t="str" cm="1">
        <f t="array" ref="J51">_xlfn.IFS(
I51&lt;122,"50–122",
I51&lt;194,"122–194",
I51&lt;266,"194–266",
I51&lt;338,"266–338",
I51&lt;410,"338–410",
TRUE,"410+"
)</f>
        <v>194–266</v>
      </c>
    </row>
    <row r="52" spans="1:10">
      <c r="A52" s="3" t="s">
        <v>210</v>
      </c>
      <c r="B52" s="3" t="s">
        <v>211</v>
      </c>
      <c r="C52" s="3" t="s">
        <v>212</v>
      </c>
      <c r="D52" s="3" t="s">
        <v>79</v>
      </c>
      <c r="E52" s="3">
        <v>300</v>
      </c>
      <c r="F52" s="12" t="s">
        <v>209</v>
      </c>
      <c r="G52" s="23">
        <v>59.95</v>
      </c>
      <c r="H52" s="9">
        <f t="shared" si="1"/>
        <v>0.19983333333333334</v>
      </c>
      <c r="I52" s="23">
        <f t="shared" si="0"/>
        <v>199.83333333333334</v>
      </c>
      <c r="J52" s="3" t="str" cm="1">
        <f t="array" ref="J52">_xlfn.IFS(
I52&lt;122,"50–122",
I52&lt;194,"122–194",
I52&lt;266,"194–266",
I52&lt;338,"266–338",
I52&lt;410,"338–410",
TRUE,"410+"
)</f>
        <v>194–266</v>
      </c>
    </row>
    <row r="53" spans="1:10">
      <c r="A53" s="3" t="s">
        <v>214</v>
      </c>
      <c r="B53" s="3" t="s">
        <v>215</v>
      </c>
      <c r="C53" s="3" t="s">
        <v>216</v>
      </c>
      <c r="D53" s="3" t="s">
        <v>525</v>
      </c>
      <c r="E53" s="3">
        <v>308</v>
      </c>
      <c r="F53" s="12" t="s">
        <v>213</v>
      </c>
      <c r="G53" s="23">
        <v>65</v>
      </c>
      <c r="H53" s="9">
        <f t="shared" si="1"/>
        <v>0.21103896103896103</v>
      </c>
      <c r="I53" s="23">
        <f t="shared" si="0"/>
        <v>211.03896103896102</v>
      </c>
      <c r="J53" s="3" t="str" cm="1">
        <f t="array" ref="J53">_xlfn.IFS(
I53&lt;122,"50–122",
I53&lt;194,"122–194",
I53&lt;266,"194–266",
I53&lt;338,"266–338",
I53&lt;410,"338–410",
TRUE,"410+"
)</f>
        <v>194–266</v>
      </c>
    </row>
    <row r="54" spans="1:10">
      <c r="A54" s="3" t="s">
        <v>55</v>
      </c>
      <c r="B54" s="3" t="s">
        <v>56</v>
      </c>
      <c r="C54" s="3" t="s">
        <v>45</v>
      </c>
      <c r="D54" s="3" t="s">
        <v>45</v>
      </c>
      <c r="E54" s="3">
        <v>300</v>
      </c>
      <c r="F54" s="12" t="s">
        <v>217</v>
      </c>
      <c r="G54" s="23">
        <v>15</v>
      </c>
      <c r="H54" s="9">
        <f t="shared" si="1"/>
        <v>0.05</v>
      </c>
      <c r="I54" s="23">
        <f t="shared" si="0"/>
        <v>50</v>
      </c>
      <c r="J54" s="3" t="str" cm="1">
        <f t="array" ref="J54">_xlfn.IFS(
I54&lt;122,"50–122",
I54&lt;194,"122–194",
I54&lt;266,"194–266",
I54&lt;338,"266–338",
I54&lt;410,"338–410",
TRUE,"410+"
)</f>
        <v>50–122</v>
      </c>
    </row>
    <row r="55" spans="1:10">
      <c r="A55" s="3" t="s">
        <v>55</v>
      </c>
      <c r="B55" s="3" t="s">
        <v>56</v>
      </c>
      <c r="C55" s="3" t="s">
        <v>45</v>
      </c>
      <c r="D55" s="3" t="s">
        <v>45</v>
      </c>
      <c r="E55" s="3">
        <v>450</v>
      </c>
      <c r="F55" s="12" t="s">
        <v>219</v>
      </c>
      <c r="G55" s="23">
        <v>25</v>
      </c>
      <c r="H55" s="9">
        <f t="shared" si="1"/>
        <v>5.5555555555555552E-2</v>
      </c>
      <c r="I55" s="23">
        <f t="shared" si="0"/>
        <v>55.55555555555555</v>
      </c>
      <c r="J55" s="3" t="str" cm="1">
        <f t="array" ref="J55">_xlfn.IFS(
I55&lt;122,"50–122",
I55&lt;194,"122–194",
I55&lt;266,"194–266",
I55&lt;338,"266–338",
I55&lt;410,"338–410",
TRUE,"410+"
)</f>
        <v>50–122</v>
      </c>
    </row>
    <row r="56" spans="1:10">
      <c r="A56" s="3" t="s">
        <v>221</v>
      </c>
      <c r="B56" s="3" t="s">
        <v>222</v>
      </c>
      <c r="C56" s="3" t="s">
        <v>223</v>
      </c>
      <c r="D56" s="3" t="s">
        <v>517</v>
      </c>
      <c r="E56" s="3">
        <v>250</v>
      </c>
      <c r="F56" s="12" t="s">
        <v>220</v>
      </c>
      <c r="G56" s="23">
        <v>30</v>
      </c>
      <c r="H56" s="9">
        <f t="shared" si="1"/>
        <v>0.12</v>
      </c>
      <c r="I56" s="23">
        <f t="shared" si="0"/>
        <v>120</v>
      </c>
      <c r="J56" s="3" t="str" cm="1">
        <f t="array" ref="J56">_xlfn.IFS(
I56&lt;122,"50–122",
I56&lt;194,"122–194",
I56&lt;266,"194–266",
I56&lt;338,"266–338",
I56&lt;410,"338–410",
TRUE,"410+"
)</f>
        <v>50–122</v>
      </c>
    </row>
    <row r="57" spans="1:10">
      <c r="A57" s="3" t="s">
        <v>224</v>
      </c>
      <c r="B57" s="3" t="s">
        <v>225</v>
      </c>
      <c r="C57" s="3" t="s">
        <v>45</v>
      </c>
      <c r="D57" s="3" t="s">
        <v>45</v>
      </c>
      <c r="E57" s="3">
        <v>170</v>
      </c>
      <c r="F57" s="12" t="s">
        <v>226</v>
      </c>
      <c r="G57" s="23">
        <v>19.73</v>
      </c>
      <c r="H57" s="9">
        <f t="shared" si="1"/>
        <v>0.11605882352941177</v>
      </c>
      <c r="I57" s="23">
        <f t="shared" si="0"/>
        <v>116.05882352941177</v>
      </c>
      <c r="J57" s="3" t="str" cm="1">
        <f t="array" ref="J57">_xlfn.IFS(
I57&lt;122,"50–122",
I57&lt;194,"122–194",
I57&lt;266,"194–266",
I57&lt;338,"266–338",
I57&lt;410,"338–410",
TRUE,"410+"
)</f>
        <v>50–122</v>
      </c>
    </row>
    <row r="58" spans="1:10">
      <c r="A58" s="3" t="s">
        <v>228</v>
      </c>
      <c r="B58" s="3" t="s">
        <v>229</v>
      </c>
      <c r="C58" s="3" t="s">
        <v>230</v>
      </c>
      <c r="D58" s="3" t="s">
        <v>526</v>
      </c>
      <c r="E58" s="3">
        <v>300</v>
      </c>
      <c r="F58" s="12" t="s">
        <v>231</v>
      </c>
      <c r="G58" s="23">
        <v>54.95</v>
      </c>
      <c r="H58" s="9">
        <f t="shared" si="1"/>
        <v>0.18316666666666667</v>
      </c>
      <c r="I58" s="23">
        <f t="shared" si="0"/>
        <v>183.16666666666669</v>
      </c>
      <c r="J58" s="3" t="str" cm="1">
        <f t="array" ref="J58">_xlfn.IFS(
I58&lt;122,"50–122",
I58&lt;194,"122–194",
I58&lt;266,"194–266",
I58&lt;338,"266–338",
I58&lt;410,"338–410",
TRUE,"410+"
)</f>
        <v>122–194</v>
      </c>
    </row>
    <row r="59" spans="1:10">
      <c r="A59" s="3" t="s">
        <v>234</v>
      </c>
      <c r="B59" s="3" t="s">
        <v>235</v>
      </c>
      <c r="C59" s="3" t="s">
        <v>45</v>
      </c>
      <c r="D59" s="3" t="s">
        <v>45</v>
      </c>
      <c r="E59" s="3">
        <v>150</v>
      </c>
      <c r="F59" s="12" t="s">
        <v>236</v>
      </c>
      <c r="G59" s="23">
        <v>44.95</v>
      </c>
      <c r="H59" s="9">
        <f t="shared" si="1"/>
        <v>0.29966666666666669</v>
      </c>
      <c r="I59" s="23">
        <f t="shared" si="0"/>
        <v>299.66666666666669</v>
      </c>
      <c r="J59" s="3" t="str" cm="1">
        <f t="array" ref="J59">_xlfn.IFS(
I59&lt;122,"50–122",
I59&lt;194,"122–194",
I59&lt;266,"194–266",
I59&lt;338,"266–338",
I59&lt;410,"338–410",
TRUE,"410+"
)</f>
        <v>266–338</v>
      </c>
    </row>
    <row r="60" spans="1:10">
      <c r="A60" s="3" t="s">
        <v>238</v>
      </c>
      <c r="B60" s="3" t="s">
        <v>153</v>
      </c>
      <c r="C60" s="3" t="s">
        <v>239</v>
      </c>
      <c r="D60" s="3" t="s">
        <v>523</v>
      </c>
      <c r="E60" s="3">
        <v>300</v>
      </c>
      <c r="F60" s="12" t="s">
        <v>240</v>
      </c>
      <c r="G60" s="23">
        <v>71.2</v>
      </c>
      <c r="H60" s="9">
        <f t="shared" si="1"/>
        <v>0.23733333333333334</v>
      </c>
      <c r="I60" s="23">
        <f t="shared" si="0"/>
        <v>237.33333333333334</v>
      </c>
      <c r="J60" s="3" t="str" cm="1">
        <f t="array" ref="J60">_xlfn.IFS(
I60&lt;122,"50–122",
I60&lt;194,"122–194",
I60&lt;266,"194–266",
I60&lt;338,"266–338",
I60&lt;410,"338–410",
TRUE,"410+"
)</f>
        <v>194–266</v>
      </c>
    </row>
    <row r="61" spans="1:10">
      <c r="A61" s="3" t="s">
        <v>527</v>
      </c>
      <c r="B61" s="3" t="s">
        <v>244</v>
      </c>
      <c r="C61" s="3" t="s">
        <v>79</v>
      </c>
      <c r="D61" s="3" t="s">
        <v>79</v>
      </c>
      <c r="E61" s="3">
        <v>135</v>
      </c>
      <c r="F61" s="12" t="s">
        <v>242</v>
      </c>
      <c r="G61" s="23">
        <v>35</v>
      </c>
      <c r="H61" s="9">
        <f t="shared" si="1"/>
        <v>0.25925925925925924</v>
      </c>
      <c r="I61" s="23">
        <f t="shared" si="0"/>
        <v>259.25925925925924</v>
      </c>
      <c r="J61" s="3" t="str" cm="1">
        <f t="array" ref="J61">_xlfn.IFS(
I61&lt;122,"50–122",
I61&lt;194,"122–194",
I61&lt;266,"194–266",
I61&lt;338,"266–338",
I61&lt;410,"338–410",
TRUE,"410+"
)</f>
        <v>194–266</v>
      </c>
    </row>
    <row r="62" spans="1:10">
      <c r="A62" s="3" t="s">
        <v>527</v>
      </c>
      <c r="B62" s="3" t="s">
        <v>246</v>
      </c>
      <c r="C62" s="3" t="s">
        <v>79</v>
      </c>
      <c r="D62" s="3" t="s">
        <v>79</v>
      </c>
      <c r="E62" s="3">
        <v>135</v>
      </c>
      <c r="F62" s="12" t="s">
        <v>245</v>
      </c>
      <c r="G62" s="23">
        <v>37</v>
      </c>
      <c r="H62" s="9">
        <f t="shared" si="1"/>
        <v>0.27407407407407408</v>
      </c>
      <c r="I62" s="23">
        <f t="shared" si="0"/>
        <v>274.07407407407408</v>
      </c>
      <c r="J62" s="3" t="str" cm="1">
        <f t="array" ref="J62">_xlfn.IFS(
I62&lt;122,"50–122",
I62&lt;194,"122–194",
I62&lt;266,"194–266",
I62&lt;338,"266–338",
I62&lt;410,"338–410",
TRUE,"410+"
)</f>
        <v>266–338</v>
      </c>
    </row>
    <row r="63" spans="1:10">
      <c r="A63" s="3" t="s">
        <v>248</v>
      </c>
      <c r="B63" s="3" t="s">
        <v>249</v>
      </c>
      <c r="C63" s="3" t="s">
        <v>45</v>
      </c>
      <c r="D63" s="3" t="s">
        <v>45</v>
      </c>
      <c r="E63" s="3">
        <v>300</v>
      </c>
      <c r="F63" s="12" t="s">
        <v>250</v>
      </c>
      <c r="G63" s="23">
        <v>78.95</v>
      </c>
      <c r="H63" s="9">
        <f t="shared" si="1"/>
        <v>0.26316666666666666</v>
      </c>
      <c r="I63" s="23">
        <f t="shared" si="0"/>
        <v>263.16666666666669</v>
      </c>
      <c r="J63" s="3" t="str" cm="1">
        <f t="array" ref="J63">_xlfn.IFS(
I63&lt;122,"50–122",
I63&lt;194,"122–194",
I63&lt;266,"194–266",
I63&lt;338,"266–338",
I63&lt;410,"338–410",
TRUE,"410+"
)</f>
        <v>194–266</v>
      </c>
    </row>
    <row r="64" spans="1:10">
      <c r="A64" s="3" t="s">
        <v>252</v>
      </c>
      <c r="B64" s="3" t="s">
        <v>253</v>
      </c>
      <c r="C64" s="3" t="s">
        <v>528</v>
      </c>
      <c r="D64" s="3" t="s">
        <v>517</v>
      </c>
      <c r="E64" s="3">
        <v>240</v>
      </c>
      <c r="F64" s="12" t="s">
        <v>255</v>
      </c>
      <c r="G64" s="23">
        <v>44.96</v>
      </c>
      <c r="H64" s="9">
        <f t="shared" si="1"/>
        <v>0.18733333333333332</v>
      </c>
      <c r="I64" s="23">
        <f t="shared" si="0"/>
        <v>187.33333333333331</v>
      </c>
      <c r="J64" s="3" t="str" cm="1">
        <f t="array" ref="J64">_xlfn.IFS(
I64&lt;122,"50–122",
I64&lt;194,"122–194",
I64&lt;266,"194–266",
I64&lt;338,"266–338",
I64&lt;410,"338–410",
TRUE,"410+"
)</f>
        <v>122–194</v>
      </c>
    </row>
    <row r="65" spans="1:10">
      <c r="A65" s="3" t="s">
        <v>258</v>
      </c>
      <c r="B65" s="3" t="s">
        <v>259</v>
      </c>
      <c r="C65" s="3" t="s">
        <v>260</v>
      </c>
      <c r="D65" s="3" t="s">
        <v>523</v>
      </c>
      <c r="E65" s="3">
        <v>390</v>
      </c>
      <c r="F65" s="12" t="s">
        <v>261</v>
      </c>
      <c r="G65" s="23">
        <v>69.95</v>
      </c>
      <c r="H65" s="9">
        <f t="shared" si="1"/>
        <v>0.17935897435897435</v>
      </c>
      <c r="I65" s="23">
        <f t="shared" si="0"/>
        <v>179.35897435897436</v>
      </c>
      <c r="J65" s="3" t="str" cm="1">
        <f t="array" ref="J65">_xlfn.IFS(
I65&lt;122,"50–122",
I65&lt;194,"122–194",
I65&lt;266,"194–266",
I65&lt;338,"266–338",
I65&lt;410,"338–410",
TRUE,"410+"
)</f>
        <v>122–194</v>
      </c>
    </row>
    <row r="66" spans="1:10">
      <c r="A66" s="3" t="s">
        <v>264</v>
      </c>
      <c r="B66" s="3" t="s">
        <v>265</v>
      </c>
      <c r="C66" s="3" t="s">
        <v>266</v>
      </c>
      <c r="D66" s="3" t="s">
        <v>517</v>
      </c>
      <c r="E66" s="3">
        <v>240</v>
      </c>
      <c r="F66" s="12" t="s">
        <v>263</v>
      </c>
      <c r="G66" s="23">
        <v>34.99</v>
      </c>
      <c r="H66" s="9">
        <f t="shared" si="1"/>
        <v>0.14579166666666668</v>
      </c>
      <c r="I66" s="23">
        <f t="shared" si="0"/>
        <v>145.79166666666669</v>
      </c>
      <c r="J66" s="3" t="str" cm="1">
        <f t="array" ref="J66">_xlfn.IFS(
I66&lt;122,"50–122",
I66&lt;194,"122–194",
I66&lt;266,"194–266",
I66&lt;338,"266–338",
I66&lt;410,"338–410",
TRUE,"410+"
)</f>
        <v>122–194</v>
      </c>
    </row>
    <row r="67" spans="1:10">
      <c r="A67" s="3" t="s">
        <v>268</v>
      </c>
      <c r="B67" s="3" t="s">
        <v>269</v>
      </c>
      <c r="C67" s="3" t="s">
        <v>270</v>
      </c>
      <c r="D67" s="3" t="s">
        <v>525</v>
      </c>
      <c r="E67" s="3">
        <v>330</v>
      </c>
      <c r="F67" s="12" t="s">
        <v>271</v>
      </c>
      <c r="G67" s="23">
        <v>64.95</v>
      </c>
      <c r="H67" s="9">
        <f t="shared" si="1"/>
        <v>0.19681818181818184</v>
      </c>
      <c r="I67" s="23">
        <f t="shared" si="0"/>
        <v>196.81818181818184</v>
      </c>
      <c r="J67" s="3" t="str" cm="1">
        <f t="array" ref="J67">_xlfn.IFS(
I67&lt;122,"50–122",
I67&lt;194,"122–194",
I67&lt;266,"194–266",
I67&lt;338,"266–338",
I67&lt;410,"338–410",
TRUE,"410+"
)</f>
        <v>194–266</v>
      </c>
    </row>
    <row r="68" spans="1:10">
      <c r="A68" s="3" t="s">
        <v>274</v>
      </c>
      <c r="B68" s="3" t="s">
        <v>275</v>
      </c>
      <c r="C68" s="3" t="s">
        <v>45</v>
      </c>
      <c r="D68" s="3" t="s">
        <v>45</v>
      </c>
      <c r="E68" s="3">
        <v>400</v>
      </c>
      <c r="F68" s="12" t="s">
        <v>273</v>
      </c>
      <c r="G68" s="23">
        <v>54.95</v>
      </c>
      <c r="H68" s="9">
        <f t="shared" si="1"/>
        <v>0.137375</v>
      </c>
      <c r="I68" s="23">
        <f t="shared" ref="I68:I89" si="2">H68*1000</f>
        <v>137.375</v>
      </c>
      <c r="J68" s="3" t="str" cm="1">
        <f t="array" ref="J68">_xlfn.IFS(
I68&lt;122,"50–122",
I68&lt;194,"122–194",
I68&lt;266,"194–266",
I68&lt;338,"266–338",
I68&lt;410,"338–410",
TRUE,"410+"
)</f>
        <v>122–194</v>
      </c>
    </row>
    <row r="69" spans="1:10">
      <c r="A69" s="3" t="s">
        <v>278</v>
      </c>
      <c r="B69" s="3" t="s">
        <v>279</v>
      </c>
      <c r="C69" s="3" t="s">
        <v>45</v>
      </c>
      <c r="D69" s="3" t="s">
        <v>45</v>
      </c>
      <c r="E69" s="3">
        <v>237</v>
      </c>
      <c r="F69" s="12" t="s">
        <v>277</v>
      </c>
      <c r="G69" s="23">
        <v>34.96</v>
      </c>
      <c r="H69" s="9">
        <f t="shared" si="1"/>
        <v>0.14751054852320675</v>
      </c>
      <c r="I69" s="23">
        <f t="shared" si="2"/>
        <v>147.51054852320675</v>
      </c>
      <c r="J69" s="3" t="str" cm="1">
        <f t="array" ref="J69">_xlfn.IFS(
I69&lt;122,"50–122",
I69&lt;194,"122–194",
I69&lt;266,"194–266",
I69&lt;338,"266–338",
I69&lt;410,"338–410",
TRUE,"410+"
)</f>
        <v>122–194</v>
      </c>
    </row>
    <row r="70" spans="1:10">
      <c r="A70" s="3" t="s">
        <v>281</v>
      </c>
      <c r="B70" s="3" t="s">
        <v>282</v>
      </c>
      <c r="C70" s="3" t="s">
        <v>45</v>
      </c>
      <c r="D70" s="3" t="s">
        <v>45</v>
      </c>
      <c r="E70" s="3">
        <v>200</v>
      </c>
      <c r="F70" s="12" t="s">
        <v>280</v>
      </c>
      <c r="G70" s="23">
        <v>44.95</v>
      </c>
      <c r="H70" s="9">
        <f t="shared" ref="H70:H94" si="3">G70/E70</f>
        <v>0.22475000000000001</v>
      </c>
      <c r="I70" s="23">
        <f t="shared" si="2"/>
        <v>224.75</v>
      </c>
      <c r="J70" s="3" t="str" cm="1">
        <f t="array" ref="J70">_xlfn.IFS(
I70&lt;122,"50–122",
I70&lt;194,"122–194",
I70&lt;266,"194–266",
I70&lt;338,"266–338",
I70&lt;410,"338–410",
TRUE,"410+"
)</f>
        <v>194–266</v>
      </c>
    </row>
    <row r="71" spans="1:10">
      <c r="A71" s="3" t="s">
        <v>284</v>
      </c>
      <c r="B71" s="3" t="s">
        <v>285</v>
      </c>
      <c r="C71" s="3" t="s">
        <v>45</v>
      </c>
      <c r="D71" s="3" t="s">
        <v>45</v>
      </c>
      <c r="E71" s="3">
        <v>200</v>
      </c>
      <c r="F71" s="12" t="s">
        <v>283</v>
      </c>
      <c r="G71" s="23">
        <v>25.95</v>
      </c>
      <c r="H71" s="9">
        <f t="shared" si="3"/>
        <v>0.12975</v>
      </c>
      <c r="I71" s="23">
        <f t="shared" si="2"/>
        <v>129.75</v>
      </c>
      <c r="J71" s="3" t="str" cm="1">
        <f t="array" ref="J71">_xlfn.IFS(
I71&lt;122,"50–122",
I71&lt;194,"122–194",
I71&lt;266,"194–266",
I71&lt;338,"266–338",
I71&lt;410,"338–410",
TRUE,"410+"
)</f>
        <v>122–194</v>
      </c>
    </row>
    <row r="72" spans="1:10">
      <c r="A72" s="3" t="s">
        <v>287</v>
      </c>
      <c r="B72" s="3" t="s">
        <v>288</v>
      </c>
      <c r="C72" s="3" t="s">
        <v>45</v>
      </c>
      <c r="D72" s="3" t="s">
        <v>45</v>
      </c>
      <c r="E72" s="3">
        <v>200</v>
      </c>
      <c r="F72" s="12" t="s">
        <v>289</v>
      </c>
      <c r="G72" s="23">
        <v>29.95</v>
      </c>
      <c r="H72" s="9">
        <f t="shared" si="3"/>
        <v>0.14974999999999999</v>
      </c>
      <c r="I72" s="23">
        <f t="shared" si="2"/>
        <v>149.75</v>
      </c>
      <c r="J72" s="3" t="str" cm="1">
        <f t="array" ref="J72">_xlfn.IFS(
I72&lt;122,"50–122",
I72&lt;194,"122–194",
I72&lt;266,"194–266",
I72&lt;338,"266–338",
I72&lt;410,"338–410",
TRUE,"410+"
)</f>
        <v>122–194</v>
      </c>
    </row>
    <row r="73" spans="1:10">
      <c r="A73" s="3" t="s">
        <v>292</v>
      </c>
      <c r="B73" s="3" t="s">
        <v>293</v>
      </c>
      <c r="C73" s="3" t="s">
        <v>45</v>
      </c>
      <c r="D73" s="3" t="s">
        <v>45</v>
      </c>
      <c r="E73" s="3">
        <v>200</v>
      </c>
      <c r="F73" s="12" t="s">
        <v>291</v>
      </c>
      <c r="G73" s="23">
        <v>42</v>
      </c>
      <c r="H73" s="9">
        <f t="shared" si="3"/>
        <v>0.21</v>
      </c>
      <c r="I73" s="23">
        <f t="shared" si="2"/>
        <v>210</v>
      </c>
      <c r="J73" s="3" t="str" cm="1">
        <f t="array" ref="J73">_xlfn.IFS(
I73&lt;122,"50–122",
I73&lt;194,"122–194",
I73&lt;266,"194–266",
I73&lt;338,"266–338",
I73&lt;410,"338–410",
TRUE,"410+"
)</f>
        <v>194–266</v>
      </c>
    </row>
    <row r="74" spans="1:10">
      <c r="A74" s="3" t="s">
        <v>295</v>
      </c>
      <c r="B74" s="3" t="s">
        <v>296</v>
      </c>
      <c r="C74" s="3" t="s">
        <v>45</v>
      </c>
      <c r="D74" s="3" t="s">
        <v>45</v>
      </c>
      <c r="E74" s="3">
        <v>500</v>
      </c>
      <c r="F74" s="12" t="s">
        <v>294</v>
      </c>
      <c r="G74" s="23">
        <v>46.75</v>
      </c>
      <c r="H74" s="9">
        <f t="shared" si="3"/>
        <v>9.35E-2</v>
      </c>
      <c r="I74" s="23">
        <f t="shared" si="2"/>
        <v>93.5</v>
      </c>
      <c r="J74" s="3" t="str" cm="1">
        <f t="array" ref="J74">_xlfn.IFS(
I74&lt;122,"50–122",
I74&lt;194,"122–194",
I74&lt;266,"194–266",
I74&lt;338,"266–338",
I74&lt;410,"338–410",
TRUE,"410+"
)</f>
        <v>50–122</v>
      </c>
    </row>
    <row r="75" spans="1:10">
      <c r="A75" s="3" t="s">
        <v>298</v>
      </c>
      <c r="B75" s="3" t="s">
        <v>299</v>
      </c>
      <c r="C75" s="3" t="s">
        <v>45</v>
      </c>
      <c r="D75" s="3" t="s">
        <v>45</v>
      </c>
      <c r="E75" s="3">
        <v>480</v>
      </c>
      <c r="F75" s="12" t="s">
        <v>297</v>
      </c>
      <c r="G75" s="23">
        <v>89.96</v>
      </c>
      <c r="H75" s="9">
        <f t="shared" si="3"/>
        <v>0.18741666666666665</v>
      </c>
      <c r="I75" s="23">
        <f t="shared" si="2"/>
        <v>187.41666666666666</v>
      </c>
      <c r="J75" s="3" t="str" cm="1">
        <f t="array" ref="J75">_xlfn.IFS(
I75&lt;122,"50–122",
I75&lt;194,"122–194",
I75&lt;266,"194–266",
I75&lt;338,"266–338",
I75&lt;410,"338–410",
TRUE,"410+"
)</f>
        <v>122–194</v>
      </c>
    </row>
    <row r="76" spans="1:10">
      <c r="A76" s="3" t="s">
        <v>300</v>
      </c>
      <c r="B76" s="3" t="s">
        <v>301</v>
      </c>
      <c r="C76" s="3" t="s">
        <v>45</v>
      </c>
      <c r="D76" s="3" t="s">
        <v>45</v>
      </c>
      <c r="E76" s="3">
        <v>150</v>
      </c>
      <c r="F76" s="12" t="s">
        <v>302</v>
      </c>
      <c r="G76" s="23">
        <v>44.95</v>
      </c>
      <c r="H76" s="9">
        <f t="shared" si="3"/>
        <v>0.29966666666666669</v>
      </c>
      <c r="I76" s="23">
        <f t="shared" si="2"/>
        <v>299.66666666666669</v>
      </c>
      <c r="J76" s="3" t="str" cm="1">
        <f t="array" ref="J76">_xlfn.IFS(
I76&lt;122,"50–122",
I76&lt;194,"122–194",
I76&lt;266,"194–266",
I76&lt;338,"266–338",
I76&lt;410,"338–410",
TRUE,"410+"
)</f>
        <v>266–338</v>
      </c>
    </row>
    <row r="77" spans="1:10">
      <c r="A77" s="3" t="s">
        <v>305</v>
      </c>
      <c r="B77" s="3" t="s">
        <v>306</v>
      </c>
      <c r="C77" s="3" t="s">
        <v>45</v>
      </c>
      <c r="D77" s="3" t="s">
        <v>45</v>
      </c>
      <c r="E77" s="3">
        <v>150</v>
      </c>
      <c r="F77" s="12" t="s">
        <v>304</v>
      </c>
      <c r="G77" s="23">
        <v>69.95</v>
      </c>
      <c r="H77" s="9">
        <f t="shared" si="3"/>
        <v>0.46633333333333338</v>
      </c>
      <c r="I77" s="23">
        <f t="shared" si="2"/>
        <v>466.33333333333337</v>
      </c>
      <c r="J77" s="3" t="str" cm="1">
        <f t="array" ref="J77">_xlfn.IFS(
I77&lt;122,"50–122",
I77&lt;194,"122–194",
I77&lt;266,"194–266",
I77&lt;338,"266–338",
I77&lt;410,"338–410",
TRUE,"410+"
)</f>
        <v>410+</v>
      </c>
    </row>
    <row r="78" spans="1:10">
      <c r="A78" s="3" t="s">
        <v>308</v>
      </c>
      <c r="B78" s="3" t="s">
        <v>309</v>
      </c>
      <c r="C78" s="3" t="s">
        <v>529</v>
      </c>
      <c r="D78" s="3" t="s">
        <v>515</v>
      </c>
      <c r="E78" s="3">
        <v>240</v>
      </c>
      <c r="F78" s="12" t="s">
        <v>311</v>
      </c>
      <c r="G78" s="23">
        <v>68.25</v>
      </c>
      <c r="H78" s="9">
        <f t="shared" si="3"/>
        <v>0.28437499999999999</v>
      </c>
      <c r="I78" s="23">
        <f t="shared" si="2"/>
        <v>284.375</v>
      </c>
      <c r="J78" s="3" t="str" cm="1">
        <f t="array" ref="J78">_xlfn.IFS(
I78&lt;122,"50–122",
I78&lt;194,"122–194",
I78&lt;266,"194–266",
I78&lt;338,"266–338",
I78&lt;410,"338–410",
TRUE,"410+"
)</f>
        <v>266–338</v>
      </c>
    </row>
    <row r="79" spans="1:10">
      <c r="A79" s="3" t="s">
        <v>313</v>
      </c>
      <c r="B79" s="3" t="s">
        <v>314</v>
      </c>
      <c r="C79" s="3" t="s">
        <v>45</v>
      </c>
      <c r="D79" s="3" t="s">
        <v>45</v>
      </c>
      <c r="E79" s="3">
        <v>210</v>
      </c>
      <c r="F79" s="12" t="s">
        <v>315</v>
      </c>
      <c r="G79" s="23">
        <v>57.95</v>
      </c>
      <c r="H79" s="9">
        <f t="shared" si="3"/>
        <v>0.27595238095238095</v>
      </c>
      <c r="I79" s="23">
        <f t="shared" si="2"/>
        <v>275.95238095238096</v>
      </c>
      <c r="J79" s="3" t="str" cm="1">
        <f t="array" ref="J79">_xlfn.IFS(
I79&lt;122,"50–122",
I79&lt;194,"122–194",
I79&lt;266,"194–266",
I79&lt;338,"266–338",
I79&lt;410,"338–410",
TRUE,"410+"
)</f>
        <v>266–338</v>
      </c>
    </row>
    <row r="80" spans="1:10">
      <c r="A80" s="3" t="s">
        <v>317</v>
      </c>
      <c r="B80" s="3" t="s">
        <v>98</v>
      </c>
      <c r="C80" s="3" t="s">
        <v>318</v>
      </c>
      <c r="D80" s="3" t="s">
        <v>523</v>
      </c>
      <c r="E80" s="3">
        <v>300</v>
      </c>
      <c r="F80" s="12" t="s">
        <v>319</v>
      </c>
      <c r="G80" s="23">
        <v>94.9</v>
      </c>
      <c r="H80" s="9">
        <f t="shared" si="3"/>
        <v>0.31633333333333336</v>
      </c>
      <c r="I80" s="23">
        <f t="shared" si="2"/>
        <v>316.33333333333337</v>
      </c>
      <c r="J80" s="3" t="str" cm="1">
        <f t="array" ref="J80">_xlfn.IFS(
I80&lt;122,"50–122",
I80&lt;194,"122–194",
I80&lt;266,"194–266",
I80&lt;338,"266–338",
I80&lt;410,"338–410",
TRUE,"410+"
)</f>
        <v>266–338</v>
      </c>
    </row>
    <row r="81" spans="1:10">
      <c r="A81" s="3" t="s">
        <v>320</v>
      </c>
      <c r="B81" s="3" t="s">
        <v>321</v>
      </c>
      <c r="C81" s="3" t="s">
        <v>322</v>
      </c>
      <c r="D81" s="3" t="s">
        <v>517</v>
      </c>
      <c r="E81" s="3">
        <v>250</v>
      </c>
      <c r="F81" s="12" t="s">
        <v>323</v>
      </c>
      <c r="G81" s="23">
        <v>44.23</v>
      </c>
      <c r="H81" s="9">
        <f t="shared" si="3"/>
        <v>0.17691999999999999</v>
      </c>
      <c r="I81" s="23">
        <f t="shared" si="2"/>
        <v>176.92</v>
      </c>
      <c r="J81" s="3" t="str" cm="1">
        <f t="array" ref="J81">_xlfn.IFS(
I81&lt;122,"50–122",
I81&lt;194,"122–194",
I81&lt;266,"194–266",
I81&lt;338,"266–338",
I81&lt;410,"338–410",
TRUE,"410+"
)</f>
        <v>122–194</v>
      </c>
    </row>
    <row r="82" spans="1:10">
      <c r="A82" s="3" t="s">
        <v>326</v>
      </c>
      <c r="B82" s="3" t="s">
        <v>327</v>
      </c>
      <c r="C82" s="3" t="s">
        <v>45</v>
      </c>
      <c r="D82" s="3" t="s">
        <v>45</v>
      </c>
      <c r="E82" s="3">
        <v>360</v>
      </c>
      <c r="F82" s="12" t="s">
        <v>325</v>
      </c>
      <c r="G82" s="23">
        <v>109.99</v>
      </c>
      <c r="H82" s="9">
        <f t="shared" si="3"/>
        <v>0.30552777777777779</v>
      </c>
      <c r="I82" s="23">
        <f t="shared" si="2"/>
        <v>305.52777777777777</v>
      </c>
      <c r="J82" s="3" t="str" cm="1">
        <f t="array" ref="J82">_xlfn.IFS(
I82&lt;122,"50–122",
I82&lt;194,"122–194",
I82&lt;266,"194–266",
I82&lt;338,"266–338",
I82&lt;410,"338–410",
TRUE,"410+"
)</f>
        <v>266–338</v>
      </c>
    </row>
    <row r="83" spans="1:10">
      <c r="A83" s="3" t="s">
        <v>329</v>
      </c>
      <c r="B83" s="3" t="s">
        <v>330</v>
      </c>
      <c r="C83" s="3" t="s">
        <v>331</v>
      </c>
      <c r="D83" s="3" t="s">
        <v>526</v>
      </c>
      <c r="E83" s="3">
        <v>200</v>
      </c>
      <c r="F83" s="12" t="s">
        <v>328</v>
      </c>
      <c r="G83" s="23">
        <v>37.5</v>
      </c>
      <c r="H83" s="9">
        <f t="shared" si="3"/>
        <v>0.1875</v>
      </c>
      <c r="I83" s="23">
        <f t="shared" si="2"/>
        <v>187.5</v>
      </c>
      <c r="J83" s="3" t="str" cm="1">
        <f t="array" ref="J83">_xlfn.IFS(
I83&lt;122,"50–122",
I83&lt;194,"122–194",
I83&lt;266,"194–266",
I83&lt;338,"266–338",
I83&lt;410,"338–410",
TRUE,"410+"
)</f>
        <v>122–194</v>
      </c>
    </row>
    <row r="84" spans="1:10">
      <c r="A84" s="3" t="s">
        <v>333</v>
      </c>
      <c r="B84" s="3" t="s">
        <v>334</v>
      </c>
      <c r="C84" s="3" t="s">
        <v>45</v>
      </c>
      <c r="D84" s="3" t="s">
        <v>45</v>
      </c>
      <c r="E84" s="3">
        <v>150</v>
      </c>
      <c r="F84" s="12" t="s">
        <v>335</v>
      </c>
      <c r="G84" s="23">
        <v>29.61</v>
      </c>
      <c r="H84" s="9">
        <f t="shared" si="3"/>
        <v>0.19739999999999999</v>
      </c>
      <c r="I84" s="23">
        <f t="shared" si="2"/>
        <v>197.4</v>
      </c>
      <c r="J84" s="3" t="str" cm="1">
        <f t="array" ref="J84">_xlfn.IFS(
I84&lt;122,"50–122",
I84&lt;194,"122–194",
I84&lt;266,"194–266",
I84&lt;338,"266–338",
I84&lt;410,"338–410",
TRUE,"410+"
)</f>
        <v>194–266</v>
      </c>
    </row>
    <row r="85" spans="1:10">
      <c r="A85" s="3" t="s">
        <v>338</v>
      </c>
      <c r="B85" s="3" t="s">
        <v>339</v>
      </c>
      <c r="C85" s="3" t="s">
        <v>45</v>
      </c>
      <c r="D85" s="3" t="s">
        <v>45</v>
      </c>
      <c r="E85" s="3">
        <v>288</v>
      </c>
      <c r="F85" s="12" t="s">
        <v>340</v>
      </c>
      <c r="G85" s="23">
        <v>30.04</v>
      </c>
      <c r="H85" s="9">
        <f t="shared" si="3"/>
        <v>0.10430555555555555</v>
      </c>
      <c r="I85" s="23">
        <f t="shared" si="2"/>
        <v>104.30555555555556</v>
      </c>
      <c r="J85" s="3" t="str" cm="1">
        <f t="array" ref="J85">_xlfn.IFS(
I85&lt;122,"50–122",
I85&lt;194,"122–194",
I85&lt;266,"194–266",
I85&lt;338,"266–338",
I85&lt;410,"338–410",
TRUE,"410+"
)</f>
        <v>50–122</v>
      </c>
    </row>
    <row r="86" spans="1:10">
      <c r="A86" s="3" t="s">
        <v>342</v>
      </c>
      <c r="B86" s="3" t="s">
        <v>330</v>
      </c>
      <c r="C86" s="3" t="s">
        <v>343</v>
      </c>
      <c r="D86" s="3" t="s">
        <v>525</v>
      </c>
      <c r="E86" s="3">
        <v>103</v>
      </c>
      <c r="F86" s="12" t="s">
        <v>344</v>
      </c>
      <c r="G86" s="23">
        <v>27.49</v>
      </c>
      <c r="H86" s="9">
        <f t="shared" si="3"/>
        <v>0.26689320388349513</v>
      </c>
      <c r="I86" s="23">
        <f t="shared" si="2"/>
        <v>266.89320388349512</v>
      </c>
      <c r="J86" s="3" t="str" cm="1">
        <f t="array" ref="J86">_xlfn.IFS(
I86&lt;122,"50–122",
I86&lt;194,"122–194",
I86&lt;266,"194–266",
I86&lt;338,"266–338",
I86&lt;410,"338–410",
TRUE,"410+"
)</f>
        <v>266–338</v>
      </c>
    </row>
    <row r="87" spans="1:10">
      <c r="A87" s="3" t="s">
        <v>346</v>
      </c>
      <c r="B87" s="3" t="s">
        <v>347</v>
      </c>
      <c r="C87" s="3" t="s">
        <v>45</v>
      </c>
      <c r="D87" s="3" t="s">
        <v>45</v>
      </c>
      <c r="E87" s="3">
        <v>227</v>
      </c>
      <c r="F87" s="12" t="s">
        <v>348</v>
      </c>
      <c r="G87" s="23">
        <v>28.88</v>
      </c>
      <c r="H87" s="9">
        <f t="shared" si="3"/>
        <v>0.12722466960352422</v>
      </c>
      <c r="I87" s="23">
        <f t="shared" si="2"/>
        <v>127.22466960352422</v>
      </c>
      <c r="J87" s="3" t="str" cm="1">
        <f t="array" ref="J87">_xlfn.IFS(
I87&lt;122,"50–122",
I87&lt;194,"122–194",
I87&lt;266,"194–266",
I87&lt;338,"266–338",
I87&lt;410,"338–410",
TRUE,"410+"
)</f>
        <v>122–194</v>
      </c>
    </row>
    <row r="88" spans="1:10">
      <c r="A88" s="3" t="s">
        <v>350</v>
      </c>
      <c r="B88" s="3" t="s">
        <v>351</v>
      </c>
      <c r="C88" s="3" t="s">
        <v>45</v>
      </c>
      <c r="D88" s="3" t="s">
        <v>45</v>
      </c>
      <c r="E88" s="3">
        <v>450</v>
      </c>
      <c r="F88" s="12" t="s">
        <v>352</v>
      </c>
      <c r="G88" s="23">
        <v>79.900000000000006</v>
      </c>
      <c r="H88" s="9">
        <f t="shared" si="3"/>
        <v>0.17755555555555558</v>
      </c>
      <c r="I88" s="23">
        <f t="shared" si="2"/>
        <v>177.55555555555557</v>
      </c>
      <c r="J88" s="3" t="str" cm="1">
        <f t="array" ref="J88">_xlfn.IFS(
I88&lt;122,"50–122",
I88&lt;194,"122–194",
I88&lt;266,"194–266",
I88&lt;338,"266–338",
I88&lt;410,"338–410",
TRUE,"410+"
)</f>
        <v>122–194</v>
      </c>
    </row>
    <row r="89" spans="1:10">
      <c r="A89" s="3" t="s">
        <v>350</v>
      </c>
      <c r="B89" s="3" t="s">
        <v>351</v>
      </c>
      <c r="C89" s="3" t="s">
        <v>45</v>
      </c>
      <c r="D89" s="3" t="s">
        <v>45</v>
      </c>
      <c r="E89" s="3">
        <v>100</v>
      </c>
      <c r="F89" s="12" t="s">
        <v>353</v>
      </c>
      <c r="G89" s="23">
        <v>32.65</v>
      </c>
      <c r="H89" s="9">
        <f t="shared" si="3"/>
        <v>0.32650000000000001</v>
      </c>
      <c r="I89" s="23">
        <f t="shared" si="2"/>
        <v>326.5</v>
      </c>
      <c r="J89" s="3" t="str" cm="1">
        <f t="array" ref="J89">_xlfn.IFS(
I89&lt;122,"50–122",
I89&lt;194,"122–194",
I89&lt;266,"194–266",
I89&lt;338,"266–338",
I89&lt;410,"338–410",
TRUE,"410+"
)</f>
        <v>266–338</v>
      </c>
    </row>
    <row r="103" spans="26:26">
      <c r="Z103" s="3" t="s">
        <v>530</v>
      </c>
    </row>
  </sheetData>
  <mergeCells count="2">
    <mergeCell ref="F1:H1"/>
    <mergeCell ref="L10:N10"/>
  </mergeCells>
  <hyperlinks>
    <hyperlink ref="F6" r:id="rId1" xr:uid="{CEC34F64-854F-AB45-BBD7-A491063C673C}"/>
    <hyperlink ref="F3" r:id="rId2" xr:uid="{1D329B77-CB70-BC49-8FCB-E96C520968FB}"/>
    <hyperlink ref="F4" r:id="rId3" xr:uid="{CC26748A-2CC0-904D-999E-77FABAEF3279}"/>
    <hyperlink ref="F13" r:id="rId4" xr:uid="{3E2896F9-EB4A-FA49-8FF5-AE34EA8B8A39}"/>
    <hyperlink ref="F5" r:id="rId5" xr:uid="{4FF97C00-B82B-C646-83AC-B9D26DA39AB2}"/>
    <hyperlink ref="F26" r:id="rId6" xr:uid="{90237AD5-C344-A949-96EC-4C5E18587509}"/>
    <hyperlink ref="F18" r:id="rId7" xr:uid="{6FAA218B-C588-E54F-9D52-CD75205D9C01}"/>
    <hyperlink ref="F15" r:id="rId8" xr:uid="{B454021B-85FD-8143-9B47-9F7AF8698374}"/>
    <hyperlink ref="F16" r:id="rId9" xr:uid="{A78437C4-99D1-7D4E-88A1-5486D54EB73F}"/>
    <hyperlink ref="F17" r:id="rId10" xr:uid="{4196898A-E057-B546-AFBA-119C674A4FF2}"/>
    <hyperlink ref="F19" r:id="rId11" xr:uid="{BB639EA3-CBF6-C549-977B-5814E18AD8B3}"/>
    <hyperlink ref="F20" r:id="rId12" xr:uid="{939FD138-9B79-424F-A261-D000CD5E839C}"/>
    <hyperlink ref="F21" r:id="rId13" xr:uid="{AE8CD588-C744-3B41-A13A-C91BA7CDB49B}"/>
    <hyperlink ref="F22" r:id="rId14" display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xr:uid="{5B82380C-960F-E245-8D66-F932610ACD6B}"/>
    <hyperlink ref="F23" r:id="rId15" xr:uid="{E02B712B-8DE6-C94A-8A90-2D03C38AE566}"/>
    <hyperlink ref="F25" r:id="rId16" xr:uid="{C4D268EA-639E-C641-BACD-85D213DC39BE}"/>
    <hyperlink ref="F27" r:id="rId17" xr:uid="{789DCE3A-A533-104E-9D00-078AAA54DD76}"/>
    <hyperlink ref="F28" r:id="rId18" display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xr:uid="{C75B7B2B-9044-F441-A213-D6F65832524D}"/>
    <hyperlink ref="F29" r:id="rId19" xr:uid="{ADA80004-2CAC-1844-84AD-3D324B344A70}"/>
    <hyperlink ref="F30" r:id="rId20" xr:uid="{BE560349-E1DA-0B4C-9E08-49BF4489AA9B}"/>
    <hyperlink ref="F31" r:id="rId21" xr:uid="{D32441C8-AAE4-1142-965C-84426FB4C7FA}"/>
    <hyperlink ref="F32" r:id="rId22" xr:uid="{E1C3DD2D-8FE7-DD41-B928-99FA8E91AC7A}"/>
    <hyperlink ref="F33" r:id="rId23" xr:uid="{63CE3489-7D59-6D4F-B3B7-7336B49A122B}"/>
    <hyperlink ref="F34" r:id="rId24" xr:uid="{9737EC60-B5D6-D442-974C-C4491C3B03B9}"/>
    <hyperlink ref="F35" r:id="rId25" xr:uid="{7CBD551F-7C17-E743-907E-142D85BF69E9}"/>
    <hyperlink ref="F36" r:id="rId26" xr:uid="{4EF046ED-DF25-6E43-8DE9-A21EC95514D3}"/>
    <hyperlink ref="F37" r:id="rId27" xr:uid="{7270A6D0-5C2C-E245-B909-AF84056CB9B6}"/>
    <hyperlink ref="F38" r:id="rId28" display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xr:uid="{2B129947-CAC3-214E-87A8-E02AF51C96E2}"/>
    <hyperlink ref="F39" r:id="rId29" xr:uid="{54F2F777-D5A4-1D43-8B7D-BB4AE009B8FA}"/>
    <hyperlink ref="F40" r:id="rId30" display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xr:uid="{FF196707-2480-4048-9601-B868F4C79F85}"/>
    <hyperlink ref="F41" r:id="rId31" xr:uid="{F598A2C7-A25A-714D-A98F-5A82BE74871D}"/>
    <hyperlink ref="F42" r:id="rId32" xr:uid="{71C53485-9323-9946-828C-7C960884A93E}"/>
    <hyperlink ref="F43" r:id="rId33" xr:uid="{01F062ED-FD53-FE4F-B3DF-654D33CA0790}"/>
    <hyperlink ref="F44" r:id="rId34" xr:uid="{FB8F3509-58DF-4545-BF7F-33CF4DFEE75E}"/>
    <hyperlink ref="F45" r:id="rId35" display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xr:uid="{4CD38057-06F0-D543-84BA-B5C96E457546}"/>
    <hyperlink ref="F46" r:id="rId36" xr:uid="{856CDFB3-3239-7E4D-8684-64C5832EFEEB}"/>
    <hyperlink ref="F47" r:id="rId37" xr:uid="{9644138C-7F8B-1145-B9B2-4AE01AE1EF92}"/>
    <hyperlink ref="F48" r:id="rId38" display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xr:uid="{2725FCD6-A630-2E49-BBFE-C100C5C2C65D}"/>
    <hyperlink ref="F49" r:id="rId39" display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xr:uid="{74DF8F85-081B-0546-8325-7F1BC53CBCBC}"/>
    <hyperlink ref="F50" r:id="rId40" xr:uid="{C2B81D66-2339-9848-803B-B232A0A2EC68}"/>
    <hyperlink ref="F51" r:id="rId41" xr:uid="{0B82C8FE-83BD-E744-8CF8-4A4F24241576}"/>
    <hyperlink ref="F52" r:id="rId42" display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xr:uid="{FE8D2CB4-7D3E-E244-98E7-FD24D8A5DC4A}"/>
    <hyperlink ref="F53" r:id="rId43" display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xr:uid="{B61402D7-E226-6044-839D-FA09503A874C}"/>
    <hyperlink ref="F54" r:id="rId44" display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xr:uid="{5C606F3E-E851-F54C-B788-6B1877CA9519}"/>
    <hyperlink ref="F55" r:id="rId45" display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xr:uid="{0D95E63E-F56A-6D4A-AACB-45FBFBE7FD93}"/>
    <hyperlink ref="F8" r:id="rId46" xr:uid="{B4121111-2294-E94F-AEFD-001DA647FD27}"/>
    <hyperlink ref="F56" r:id="rId47" display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xr:uid="{C1C9C548-7677-B94B-A784-74032D2ED057}"/>
    <hyperlink ref="F10" r:id="rId48" xr:uid="{44F37C3E-E128-A543-9362-F002DE918F48}"/>
    <hyperlink ref="F11" r:id="rId49" xr:uid="{76F59D7E-9A03-0346-819C-E8D1AAD917D6}"/>
    <hyperlink ref="F12" r:id="rId50" xr:uid="{4EFDE6BC-BF4D-994C-AD61-F855DAC7CE0F}"/>
    <hyperlink ref="F57" r:id="rId51" xr:uid="{097C73AD-F2B0-4A47-A11F-304821766244}"/>
    <hyperlink ref="F64" r:id="rId52" display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xr:uid="{804B9B57-6ADF-FE48-AEEA-D1DC8C21587B}"/>
    <hyperlink ref="F58" r:id="rId53" xr:uid="{FDAB4FDA-0264-AB45-ACE7-30B43F347CDC}"/>
    <hyperlink ref="F59" r:id="rId54" display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xr:uid="{03EC352A-EE85-A748-AB01-FF7A7AD7BC2B}"/>
    <hyperlink ref="F60" r:id="rId55" display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xr:uid="{3D8BCE99-B824-CD45-96F2-16CA3B9214F3}"/>
    <hyperlink ref="F61" r:id="rId56" xr:uid="{B934648C-3995-E94C-BFB0-99199456E80D}"/>
    <hyperlink ref="F62" r:id="rId57" xr:uid="{7E76360C-DE73-7044-9B2A-7A7F56448F18}"/>
    <hyperlink ref="F63" r:id="rId58" xr:uid="{BC86D3C4-E0EA-7F4A-8C7D-53F0CEC2D626}"/>
    <hyperlink ref="F65" r:id="rId59" xr:uid="{956D7C2A-6D02-B848-985E-B1BA9047FFEB}"/>
    <hyperlink ref="F66" r:id="rId60" xr:uid="{251F7BF5-D018-9245-83C2-74A7E10DA5C9}"/>
    <hyperlink ref="F67" r:id="rId61" xr:uid="{777F3881-B674-7842-B9EE-1971E2B962BB}"/>
    <hyperlink ref="F89" r:id="rId62" display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xr:uid="{043396EA-405B-604F-A566-095E97266920}"/>
    <hyperlink ref="F88" r:id="rId63" xr:uid="{5AB198C6-AA68-404F-9512-0C57B313D77D}"/>
    <hyperlink ref="F87" r:id="rId64" xr:uid="{BEB1CB67-94B7-B948-900D-A872FCD5B3B0}"/>
    <hyperlink ref="F86" r:id="rId65" xr:uid="{DB1290F2-33FF-3545-9206-C6ABC2B3AC8F}"/>
    <hyperlink ref="F85" r:id="rId66" xr:uid="{39AEB253-1894-1441-8939-87312FD6D363}"/>
    <hyperlink ref="F84" r:id="rId67" xr:uid="{AB253CB2-F688-C940-8E5D-2C0A4ED17F35}"/>
    <hyperlink ref="F83" r:id="rId68" xr:uid="{1F717005-2F36-6F45-A0FE-0105150A4507}"/>
    <hyperlink ref="F82" r:id="rId69" xr:uid="{205FF2CA-71E4-0141-8AED-4B1EC3415D90}"/>
    <hyperlink ref="F81" r:id="rId70" xr:uid="{68270230-F4A7-4949-BF7B-599F1C21E7F7}"/>
    <hyperlink ref="F80" r:id="rId71" xr:uid="{309DB5D5-40E8-8A42-A435-F8E4011CE0FF}"/>
    <hyperlink ref="F79" r:id="rId72" display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xr:uid="{CE045B7D-9846-6843-B776-5CCC8B8A7E97}"/>
    <hyperlink ref="F78" r:id="rId73" xr:uid="{93403111-50E4-0443-BDCD-FF1073D4B3B2}"/>
    <hyperlink ref="F77" r:id="rId74" display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xr:uid="{35248B8D-859C-8047-9D10-7FE4E2BF66B2}"/>
    <hyperlink ref="F76" r:id="rId75" display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xr:uid="{A5C82F47-54EA-394D-977B-62C85B9D6FE1}"/>
    <hyperlink ref="F75" r:id="rId76" display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xr:uid="{4C78654E-C519-C843-99FE-769E69E55ED4}"/>
    <hyperlink ref="F74" r:id="rId77" display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xr:uid="{DAA31F52-E1AF-ED44-A687-CE975E4C44F0}"/>
    <hyperlink ref="F68" r:id="rId78" xr:uid="{DA8D94DE-C402-9042-87AC-54B027EABA40}"/>
    <hyperlink ref="F69" r:id="rId79" xr:uid="{B2E3FBF3-7195-5F4E-9340-82289C70609B}"/>
    <hyperlink ref="F70" r:id="rId80" xr:uid="{96020E93-828F-0D4D-8F1C-F537A9922798}"/>
    <hyperlink ref="F71" r:id="rId81" xr:uid="{DD6921B7-95AA-3745-B033-C6907EBF17CD}"/>
    <hyperlink ref="F72" r:id="rId82" display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xr:uid="{3C42EE22-2AD7-7B46-B355-FCF38CC45C78}"/>
    <hyperlink ref="F73" r:id="rId83" display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xr:uid="{17722980-53B7-D84C-A851-E6FF306D81A1}"/>
    <hyperlink ref="F9" r:id="rId84" xr:uid="{F9E72FBF-CE4B-1641-B710-7880199EF659}"/>
    <hyperlink ref="F14" r:id="rId85" xr:uid="{E9280ED5-5DA2-E048-8307-B328878D7085}"/>
    <hyperlink ref="F24" r:id="rId86" xr:uid="{E0C5F438-14DA-CA47-9C97-0085C2D72B66}"/>
  </hyperlinks>
  <pageMargins left="0.7" right="0.7" top="0.75" bottom="0.75" header="0.3" footer="0.3"/>
  <pageSetup paperSize="9" fitToWidth="0" fitToHeight="0" orientation="landscape" horizontalDpi="0" verticalDpi="0"/>
  <drawing r:id="rId8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02B53-16DA-AE4F-80BD-5791CF52EC72}">
  <dimension ref="A1:AE88"/>
  <sheetViews>
    <sheetView topLeftCell="I2" zoomScale="117" zoomScaleNormal="120" workbookViewId="0">
      <selection activeCell="R8" sqref="R8"/>
    </sheetView>
  </sheetViews>
  <sheetFormatPr defaultColWidth="10.875" defaultRowHeight="15.95"/>
  <cols>
    <col min="1" max="1" width="20.375" style="3" customWidth="1"/>
    <col min="2" max="2" width="45.375" style="3" bestFit="1" customWidth="1"/>
    <col min="3" max="3" width="81.625" style="3" customWidth="1"/>
    <col min="4" max="5" width="19.875" style="3" customWidth="1"/>
    <col min="6" max="6" width="10.875" style="3"/>
    <col min="7" max="7" width="14.5" style="3" customWidth="1"/>
    <col min="8" max="8" width="13.625" style="3" customWidth="1"/>
    <col min="9" max="9" width="10.875" style="3"/>
    <col min="10" max="10" width="11.125" style="3" customWidth="1"/>
    <col min="11" max="12" width="10.875" style="3"/>
    <col min="13" max="13" width="18.125" style="3" bestFit="1" customWidth="1"/>
    <col min="14" max="14" width="36.875" style="3" bestFit="1" customWidth="1"/>
    <col min="15" max="15" width="14.375" style="3" bestFit="1" customWidth="1"/>
    <col min="16" max="16" width="10.875" style="3"/>
    <col min="17" max="17" width="18" style="3" bestFit="1" customWidth="1"/>
    <col min="18" max="18" width="30.5" style="3" bestFit="1" customWidth="1"/>
    <col min="19" max="16384" width="10.875" style="3"/>
  </cols>
  <sheetData>
    <row r="1" spans="1:31" s="4" customFormat="1">
      <c r="A1" s="35" t="s">
        <v>3</v>
      </c>
      <c r="B1" s="36" t="s">
        <v>5</v>
      </c>
      <c r="C1" s="36" t="s">
        <v>6</v>
      </c>
      <c r="D1" s="37" t="s">
        <v>531</v>
      </c>
      <c r="E1" s="37" t="s">
        <v>532</v>
      </c>
      <c r="F1" s="36" t="s">
        <v>7</v>
      </c>
      <c r="G1" s="37" t="s">
        <v>533</v>
      </c>
      <c r="H1" s="36" t="s">
        <v>9</v>
      </c>
      <c r="I1" s="36" t="s">
        <v>10</v>
      </c>
      <c r="J1" s="27" t="s">
        <v>513</v>
      </c>
      <c r="K1" s="3"/>
      <c r="L1" s="3"/>
      <c r="O1" s="3"/>
      <c r="P1" s="3"/>
      <c r="Q1" s="3" t="s">
        <v>534</v>
      </c>
      <c r="R1" s="3" t="s">
        <v>535</v>
      </c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31">
      <c r="A2" s="25" t="s">
        <v>12</v>
      </c>
      <c r="B2" s="3" t="s">
        <v>14</v>
      </c>
      <c r="C2" s="3" t="s">
        <v>15</v>
      </c>
      <c r="D2" s="3" t="s">
        <v>515</v>
      </c>
      <c r="E2" s="3" t="str">
        <f>IF(Table46[[#This Row],[Flavor Category]]="N/A","N/A","Non-N/A")</f>
        <v>Non-N/A</v>
      </c>
      <c r="F2" s="3">
        <v>100</v>
      </c>
      <c r="G2" s="12" t="s">
        <v>16</v>
      </c>
      <c r="H2" s="23">
        <v>18.95</v>
      </c>
      <c r="I2" s="9">
        <v>0.1895</v>
      </c>
      <c r="J2" s="26">
        <f>I2*1000</f>
        <v>189.5</v>
      </c>
      <c r="Q2" s="3" t="s">
        <v>524</v>
      </c>
      <c r="R2" s="3">
        <v>3</v>
      </c>
    </row>
    <row r="3" spans="1:31">
      <c r="A3" s="25" t="s">
        <v>12</v>
      </c>
      <c r="B3" s="3" t="s">
        <v>14</v>
      </c>
      <c r="C3" s="3" t="s">
        <v>15</v>
      </c>
      <c r="D3" s="3" t="s">
        <v>515</v>
      </c>
      <c r="E3" s="3" t="str">
        <f>IF(Table46[[#This Row],[Flavor Category]]="N/A","N/A","Non-N/A")</f>
        <v>Non-N/A</v>
      </c>
      <c r="F3" s="3">
        <v>300</v>
      </c>
      <c r="G3" s="12" t="s">
        <v>18</v>
      </c>
      <c r="H3" s="23">
        <v>45.99</v>
      </c>
      <c r="I3" s="9">
        <f>45.99/300</f>
        <v>0.15330000000000002</v>
      </c>
      <c r="J3" s="26">
        <f t="shared" ref="J3:J66" si="0">I3*1000</f>
        <v>153.30000000000001</v>
      </c>
      <c r="M3" s="3" t="s">
        <v>534</v>
      </c>
      <c r="N3" s="3" t="s">
        <v>536</v>
      </c>
      <c r="Q3" s="3" t="s">
        <v>526</v>
      </c>
      <c r="R3" s="3">
        <v>4</v>
      </c>
    </row>
    <row r="4" spans="1:31">
      <c r="A4" s="25" t="s">
        <v>12</v>
      </c>
      <c r="B4" s="3" t="s">
        <v>21</v>
      </c>
      <c r="C4" s="3" t="s">
        <v>15</v>
      </c>
      <c r="D4" s="3" t="s">
        <v>515</v>
      </c>
      <c r="E4" s="3" t="str">
        <f>IF(Table46[[#This Row],[Flavor Category]]="N/A","N/A","Non-N/A")</f>
        <v>Non-N/A</v>
      </c>
      <c r="F4" s="3">
        <v>100</v>
      </c>
      <c r="G4" s="12" t="s">
        <v>22</v>
      </c>
      <c r="H4" s="23">
        <v>18.850000000000001</v>
      </c>
      <c r="I4" s="9">
        <f>H4/F4</f>
        <v>0.1885</v>
      </c>
      <c r="J4" s="26">
        <f t="shared" si="0"/>
        <v>188.5</v>
      </c>
      <c r="M4" s="3" t="s">
        <v>45</v>
      </c>
      <c r="N4" s="3">
        <v>37</v>
      </c>
      <c r="Q4" s="3" t="s">
        <v>523</v>
      </c>
      <c r="R4" s="3">
        <v>4</v>
      </c>
    </row>
    <row r="5" spans="1:31">
      <c r="A5" s="25" t="s">
        <v>25</v>
      </c>
      <c r="B5" s="3" t="s">
        <v>26</v>
      </c>
      <c r="C5" s="3" t="s">
        <v>27</v>
      </c>
      <c r="D5" s="3" t="s">
        <v>517</v>
      </c>
      <c r="E5" s="3" t="str">
        <f>IF(Table46[[#This Row],[Flavor Category]]="N/A","N/A","Non-N/A")</f>
        <v>Non-N/A</v>
      </c>
      <c r="F5" s="3">
        <v>150</v>
      </c>
      <c r="G5" s="12" t="s">
        <v>28</v>
      </c>
      <c r="H5" s="23">
        <v>37.950000000000003</v>
      </c>
      <c r="I5" s="9">
        <f t="shared" ref="I5:I68" si="1">H5/F5</f>
        <v>0.253</v>
      </c>
      <c r="J5" s="26">
        <f t="shared" si="0"/>
        <v>253</v>
      </c>
      <c r="M5" s="3" t="s">
        <v>537</v>
      </c>
      <c r="N5" s="3">
        <v>50</v>
      </c>
      <c r="Q5" s="3" t="s">
        <v>525</v>
      </c>
      <c r="R5" s="3">
        <v>6</v>
      </c>
    </row>
    <row r="6" spans="1:31">
      <c r="A6" s="25" t="s">
        <v>25</v>
      </c>
      <c r="B6" s="3" t="s">
        <v>30</v>
      </c>
      <c r="C6" s="3" t="s">
        <v>27</v>
      </c>
      <c r="D6" s="3" t="s">
        <v>517</v>
      </c>
      <c r="E6" s="3" t="str">
        <f>IF(Table46[[#This Row],[Flavor Category]]="N/A","N/A","Non-N/A")</f>
        <v>Non-N/A</v>
      </c>
      <c r="F6" s="3">
        <v>150</v>
      </c>
      <c r="G6" s="12" t="s">
        <v>29</v>
      </c>
      <c r="H6" s="23">
        <v>44.95</v>
      </c>
      <c r="I6" s="9">
        <f t="shared" si="1"/>
        <v>0.29966666666666669</v>
      </c>
      <c r="J6" s="26">
        <f t="shared" si="0"/>
        <v>299.66666666666669</v>
      </c>
      <c r="M6" s="3" t="s">
        <v>538</v>
      </c>
      <c r="N6" s="3">
        <v>87</v>
      </c>
      <c r="Q6" s="3" t="s">
        <v>515</v>
      </c>
      <c r="R6" s="3">
        <v>6</v>
      </c>
    </row>
    <row r="7" spans="1:31">
      <c r="A7" s="25" t="s">
        <v>25</v>
      </c>
      <c r="B7" s="3" t="s">
        <v>30</v>
      </c>
      <c r="C7" s="3" t="s">
        <v>27</v>
      </c>
      <c r="D7" s="3" t="s">
        <v>517</v>
      </c>
      <c r="E7" s="3" t="str">
        <f>IF(Table46[[#This Row],[Flavor Category]]="N/A","N/A","Non-N/A")</f>
        <v>Non-N/A</v>
      </c>
      <c r="F7" s="3">
        <v>300</v>
      </c>
      <c r="G7" s="12" t="s">
        <v>32</v>
      </c>
      <c r="H7" s="23">
        <v>79.95</v>
      </c>
      <c r="I7" s="9">
        <f t="shared" si="1"/>
        <v>0.26650000000000001</v>
      </c>
      <c r="J7" s="26">
        <f t="shared" si="0"/>
        <v>266.5</v>
      </c>
      <c r="M7" s="56" t="s">
        <v>539</v>
      </c>
      <c r="N7" s="57"/>
      <c r="Q7" s="3" t="s">
        <v>517</v>
      </c>
      <c r="R7" s="3">
        <v>11</v>
      </c>
    </row>
    <row r="8" spans="1:31">
      <c r="A8" s="25" t="s">
        <v>25</v>
      </c>
      <c r="B8" s="3" t="s">
        <v>30</v>
      </c>
      <c r="C8" s="3" t="s">
        <v>35</v>
      </c>
      <c r="D8" s="3" t="s">
        <v>515</v>
      </c>
      <c r="E8" s="3" t="str">
        <f>IF(Table46[[#This Row],[Flavor Category]]="N/A","N/A","Non-N/A")</f>
        <v>Non-N/A</v>
      </c>
      <c r="F8" s="3">
        <v>300</v>
      </c>
      <c r="G8" s="12" t="s">
        <v>34</v>
      </c>
      <c r="H8" s="23">
        <v>84.95</v>
      </c>
      <c r="I8" s="9">
        <f>H8/F8</f>
        <v>0.28316666666666668</v>
      </c>
      <c r="J8" s="26">
        <f t="shared" si="0"/>
        <v>283.16666666666669</v>
      </c>
      <c r="Q8" s="3" t="s">
        <v>79</v>
      </c>
      <c r="R8" s="3">
        <v>16</v>
      </c>
    </row>
    <row r="9" spans="1:31">
      <c r="A9" s="25" t="s">
        <v>25</v>
      </c>
      <c r="B9" s="3" t="s">
        <v>30</v>
      </c>
      <c r="C9" s="3" t="s">
        <v>27</v>
      </c>
      <c r="D9" s="3" t="s">
        <v>517</v>
      </c>
      <c r="E9" s="3" t="str">
        <f>IF(Table46[[#This Row],[Flavor Category]]="N/A","N/A","Non-N/A")</f>
        <v>Non-N/A</v>
      </c>
      <c r="F9" s="3">
        <v>600</v>
      </c>
      <c r="G9" s="12" t="s">
        <v>36</v>
      </c>
      <c r="H9" s="23">
        <v>139.94999999999999</v>
      </c>
      <c r="I9" s="9">
        <f t="shared" si="1"/>
        <v>0.23324999999999999</v>
      </c>
      <c r="J9" s="26">
        <f t="shared" si="0"/>
        <v>233.24999999999997</v>
      </c>
      <c r="Q9" s="3" t="s">
        <v>538</v>
      </c>
      <c r="R9" s="3">
        <v>50</v>
      </c>
    </row>
    <row r="10" spans="1:31">
      <c r="A10" s="25" t="s">
        <v>25</v>
      </c>
      <c r="B10" s="3" t="s">
        <v>30</v>
      </c>
      <c r="C10" s="3" t="s">
        <v>27</v>
      </c>
      <c r="D10" s="3" t="s">
        <v>517</v>
      </c>
      <c r="E10" s="3" t="str">
        <f>IF(Table46[[#This Row],[Flavor Category]]="N/A","N/A","Non-N/A")</f>
        <v>Non-N/A</v>
      </c>
      <c r="F10" s="3">
        <v>1000</v>
      </c>
      <c r="G10" s="12" t="s">
        <v>38</v>
      </c>
      <c r="H10" s="23">
        <v>199.95</v>
      </c>
      <c r="I10" s="9">
        <f t="shared" si="1"/>
        <v>0.19994999999999999</v>
      </c>
      <c r="J10" s="26">
        <f t="shared" si="0"/>
        <v>199.95</v>
      </c>
      <c r="Q10" s="56" t="s">
        <v>540</v>
      </c>
      <c r="R10" s="57"/>
    </row>
    <row r="11" spans="1:31">
      <c r="A11" s="25" t="s">
        <v>25</v>
      </c>
      <c r="B11" s="3" t="s">
        <v>41</v>
      </c>
      <c r="C11" s="3" t="s">
        <v>27</v>
      </c>
      <c r="D11" s="3" t="s">
        <v>517</v>
      </c>
      <c r="E11" s="3" t="str">
        <f>IF(Table46[[#This Row],[Flavor Category]]="N/A","N/A","Non-N/A")</f>
        <v>Non-N/A</v>
      </c>
      <c r="F11" s="3">
        <v>200</v>
      </c>
      <c r="G11" s="12" t="s">
        <v>40</v>
      </c>
      <c r="H11" s="23">
        <v>46.95</v>
      </c>
      <c r="I11" s="9">
        <f t="shared" si="1"/>
        <v>0.23475000000000001</v>
      </c>
      <c r="J11" s="26">
        <f t="shared" si="0"/>
        <v>234.75</v>
      </c>
    </row>
    <row r="12" spans="1:31">
      <c r="A12" s="25" t="s">
        <v>43</v>
      </c>
      <c r="B12" s="3" t="s">
        <v>44</v>
      </c>
      <c r="C12" s="3" t="s">
        <v>45</v>
      </c>
      <c r="D12" s="3" t="s">
        <v>45</v>
      </c>
      <c r="E12" s="3" t="str">
        <f>IF(Table46[[#This Row],[Flavor Category]]="N/A","N/A","Non-N/A")</f>
        <v>N/A</v>
      </c>
      <c r="F12" s="3">
        <v>200</v>
      </c>
      <c r="G12" s="12" t="s">
        <v>46</v>
      </c>
      <c r="H12" s="23">
        <v>20.29</v>
      </c>
      <c r="I12" s="9">
        <f t="shared" si="1"/>
        <v>0.10145</v>
      </c>
      <c r="J12" s="26">
        <f t="shared" si="0"/>
        <v>101.45</v>
      </c>
    </row>
    <row r="13" spans="1:31">
      <c r="A13" s="25" t="s">
        <v>43</v>
      </c>
      <c r="B13" s="3" t="s">
        <v>44</v>
      </c>
      <c r="C13" s="3" t="s">
        <v>48</v>
      </c>
      <c r="D13" s="3" t="s">
        <v>79</v>
      </c>
      <c r="E13" s="3" t="str">
        <f>IF(Table46[[#This Row],[Flavor Category]]="N/A","N/A","Non-N/A")</f>
        <v>Non-N/A</v>
      </c>
      <c r="F13" s="3">
        <v>120</v>
      </c>
      <c r="G13" s="12" t="s">
        <v>49</v>
      </c>
      <c r="H13" s="23">
        <v>25</v>
      </c>
      <c r="I13" s="9">
        <f>H13/F13</f>
        <v>0.20833333333333334</v>
      </c>
      <c r="J13" s="26">
        <f t="shared" si="0"/>
        <v>208.33333333333334</v>
      </c>
    </row>
    <row r="14" spans="1:31">
      <c r="A14" s="25" t="s">
        <v>43</v>
      </c>
      <c r="B14" s="3" t="s">
        <v>51</v>
      </c>
      <c r="C14" s="3" t="s">
        <v>45</v>
      </c>
      <c r="D14" s="3" t="s">
        <v>45</v>
      </c>
      <c r="E14" s="3" t="str">
        <f>IF(Table46[[#This Row],[Flavor Category]]="N/A","N/A","Non-N/A")</f>
        <v>N/A</v>
      </c>
      <c r="F14" s="3">
        <v>200</v>
      </c>
      <c r="G14" s="12" t="s">
        <v>52</v>
      </c>
      <c r="H14" s="23">
        <v>16</v>
      </c>
      <c r="I14" s="9">
        <f t="shared" si="1"/>
        <v>0.08</v>
      </c>
      <c r="J14" s="26">
        <f t="shared" si="0"/>
        <v>80</v>
      </c>
    </row>
    <row r="15" spans="1:31">
      <c r="A15" s="25" t="s">
        <v>55</v>
      </c>
      <c r="B15" s="3" t="s">
        <v>56</v>
      </c>
      <c r="C15" s="3" t="s">
        <v>45</v>
      </c>
      <c r="D15" s="3" t="s">
        <v>45</v>
      </c>
      <c r="E15" s="3" t="str">
        <f>IF(Table46[[#This Row],[Flavor Category]]="N/A","N/A","Non-N/A")</f>
        <v>N/A</v>
      </c>
      <c r="F15" s="3">
        <v>450</v>
      </c>
      <c r="G15" s="12" t="s">
        <v>57</v>
      </c>
      <c r="H15" s="23">
        <v>25</v>
      </c>
      <c r="I15" s="9">
        <f t="shared" si="1"/>
        <v>5.5555555555555552E-2</v>
      </c>
      <c r="J15" s="26">
        <f t="shared" si="0"/>
        <v>55.55555555555555</v>
      </c>
    </row>
    <row r="16" spans="1:31">
      <c r="A16" s="25" t="s">
        <v>59</v>
      </c>
      <c r="B16" s="3" t="s">
        <v>60</v>
      </c>
      <c r="C16" s="3" t="s">
        <v>45</v>
      </c>
      <c r="D16" s="3" t="s">
        <v>45</v>
      </c>
      <c r="E16" s="3" t="str">
        <f>IF(Table46[[#This Row],[Flavor Category]]="N/A","N/A","Non-N/A")</f>
        <v>N/A</v>
      </c>
      <c r="F16" s="3">
        <v>100</v>
      </c>
      <c r="G16" s="12" t="s">
        <v>61</v>
      </c>
      <c r="H16" s="23">
        <v>12</v>
      </c>
      <c r="I16" s="9">
        <f t="shared" si="1"/>
        <v>0.12</v>
      </c>
      <c r="J16" s="26">
        <f t="shared" si="0"/>
        <v>120</v>
      </c>
    </row>
    <row r="17" spans="1:10">
      <c r="A17" s="25" t="s">
        <v>63</v>
      </c>
      <c r="B17" s="3" t="s">
        <v>64</v>
      </c>
      <c r="C17" s="3" t="s">
        <v>45</v>
      </c>
      <c r="D17" s="3" t="s">
        <v>45</v>
      </c>
      <c r="E17" s="3" t="str">
        <f>IF(Table46[[#This Row],[Flavor Category]]="N/A","N/A","Non-N/A")</f>
        <v>N/A</v>
      </c>
      <c r="F17" s="3">
        <v>200</v>
      </c>
      <c r="G17" s="12" t="s">
        <v>65</v>
      </c>
      <c r="H17" s="23">
        <v>21</v>
      </c>
      <c r="I17" s="9">
        <f t="shared" si="1"/>
        <v>0.105</v>
      </c>
      <c r="J17" s="26">
        <f t="shared" si="0"/>
        <v>105</v>
      </c>
    </row>
    <row r="18" spans="1:10">
      <c r="A18" s="25" t="s">
        <v>68</v>
      </c>
      <c r="B18" s="3" t="s">
        <v>69</v>
      </c>
      <c r="C18" s="3" t="s">
        <v>45</v>
      </c>
      <c r="D18" s="3" t="s">
        <v>45</v>
      </c>
      <c r="E18" s="3" t="str">
        <f>IF(Table46[[#This Row],[Flavor Category]]="N/A","N/A","Non-N/A")</f>
        <v>N/A</v>
      </c>
      <c r="F18" s="3">
        <v>600</v>
      </c>
      <c r="G18" s="12" t="s">
        <v>70</v>
      </c>
      <c r="H18" s="23">
        <v>41.99</v>
      </c>
      <c r="I18" s="9">
        <f t="shared" si="1"/>
        <v>6.9983333333333342E-2</v>
      </c>
      <c r="J18" s="26">
        <f t="shared" si="0"/>
        <v>69.983333333333348</v>
      </c>
    </row>
    <row r="19" spans="1:10">
      <c r="A19" s="25" t="s">
        <v>72</v>
      </c>
      <c r="B19" s="3" t="s">
        <v>73</v>
      </c>
      <c r="C19" s="3" t="s">
        <v>45</v>
      </c>
      <c r="D19" s="3" t="s">
        <v>45</v>
      </c>
      <c r="E19" s="3" t="str">
        <f>IF(Table46[[#This Row],[Flavor Category]]="N/A","N/A","Non-N/A")</f>
        <v>N/A</v>
      </c>
      <c r="F19" s="3">
        <v>120</v>
      </c>
      <c r="G19" s="12" t="s">
        <v>74</v>
      </c>
      <c r="H19" s="23">
        <v>13.98</v>
      </c>
      <c r="I19" s="9">
        <f t="shared" si="1"/>
        <v>0.11650000000000001</v>
      </c>
      <c r="J19" s="26">
        <f t="shared" si="0"/>
        <v>116.5</v>
      </c>
    </row>
    <row r="20" spans="1:10">
      <c r="A20" s="25" t="s">
        <v>77</v>
      </c>
      <c r="B20" s="3" t="s">
        <v>78</v>
      </c>
      <c r="C20" s="3" t="s">
        <v>79</v>
      </c>
      <c r="D20" s="3" t="s">
        <v>79</v>
      </c>
      <c r="E20" s="3" t="str">
        <f>IF(Table46[[#This Row],[Flavor Category]]="N/A","N/A","Non-N/A")</f>
        <v>Non-N/A</v>
      </c>
      <c r="F20" s="3">
        <v>150</v>
      </c>
      <c r="G20" s="12" t="s">
        <v>80</v>
      </c>
      <c r="H20" s="23">
        <v>20</v>
      </c>
      <c r="I20" s="9">
        <f t="shared" si="1"/>
        <v>0.13333333333333333</v>
      </c>
      <c r="J20" s="26">
        <f t="shared" si="0"/>
        <v>133.33333333333334</v>
      </c>
    </row>
    <row r="21" spans="1:10">
      <c r="A21" s="25" t="s">
        <v>83</v>
      </c>
      <c r="B21" s="3" t="s">
        <v>84</v>
      </c>
      <c r="C21" s="3" t="s">
        <v>85</v>
      </c>
      <c r="D21" s="3" t="s">
        <v>79</v>
      </c>
      <c r="E21" s="3" t="str">
        <f>IF(Table46[[#This Row],[Flavor Category]]="N/A","N/A","Non-N/A")</f>
        <v>Non-N/A</v>
      </c>
      <c r="F21" s="3">
        <v>300</v>
      </c>
      <c r="G21" s="12" t="s">
        <v>82</v>
      </c>
      <c r="H21" s="23">
        <v>47.2</v>
      </c>
      <c r="I21" s="9">
        <f t="shared" si="1"/>
        <v>0.15733333333333335</v>
      </c>
      <c r="J21" s="26">
        <f t="shared" si="0"/>
        <v>157.33333333333334</v>
      </c>
    </row>
    <row r="22" spans="1:10">
      <c r="A22" s="25" t="s">
        <v>88</v>
      </c>
      <c r="B22" s="3" t="s">
        <v>89</v>
      </c>
      <c r="C22" s="3" t="s">
        <v>45</v>
      </c>
      <c r="D22" s="3" t="s">
        <v>45</v>
      </c>
      <c r="E22" s="3" t="str">
        <f>IF(Table46[[#This Row],[Flavor Category]]="N/A","N/A","Non-N/A")</f>
        <v>N/A</v>
      </c>
      <c r="F22" s="3">
        <v>300</v>
      </c>
      <c r="G22" s="12" t="s">
        <v>90</v>
      </c>
      <c r="H22" s="23">
        <v>62.99</v>
      </c>
      <c r="I22" s="9">
        <f t="shared" si="1"/>
        <v>0.20996666666666666</v>
      </c>
      <c r="J22" s="26">
        <f t="shared" si="0"/>
        <v>209.96666666666667</v>
      </c>
    </row>
    <row r="23" spans="1:10">
      <c r="A23" s="25" t="s">
        <v>88</v>
      </c>
      <c r="B23" s="3" t="s">
        <v>93</v>
      </c>
      <c r="C23" s="3" t="s">
        <v>45</v>
      </c>
      <c r="D23" s="3" t="s">
        <v>45</v>
      </c>
      <c r="E23" s="3" t="str">
        <f>IF(Table46[[#This Row],[Flavor Category]]="N/A","N/A","Non-N/A")</f>
        <v>N/A</v>
      </c>
      <c r="F23" s="3">
        <v>200</v>
      </c>
      <c r="G23" s="12" t="s">
        <v>94</v>
      </c>
      <c r="H23" s="23">
        <v>27.99</v>
      </c>
      <c r="I23" s="9">
        <f>H23/F23</f>
        <v>0.13994999999999999</v>
      </c>
      <c r="J23" s="26">
        <f t="shared" si="0"/>
        <v>139.94999999999999</v>
      </c>
    </row>
    <row r="24" spans="1:10">
      <c r="A24" s="25" t="s">
        <v>97</v>
      </c>
      <c r="B24" s="3" t="s">
        <v>98</v>
      </c>
      <c r="C24" s="3" t="s">
        <v>99</v>
      </c>
      <c r="D24" s="3" t="s">
        <v>517</v>
      </c>
      <c r="E24" s="3" t="str">
        <f>IF(Table46[[#This Row],[Flavor Category]]="N/A","N/A","Non-N/A")</f>
        <v>Non-N/A</v>
      </c>
      <c r="F24" s="3">
        <v>150</v>
      </c>
      <c r="G24" s="12" t="s">
        <v>96</v>
      </c>
      <c r="H24" s="23">
        <v>20.97</v>
      </c>
      <c r="I24" s="9">
        <f t="shared" si="1"/>
        <v>0.13979999999999998</v>
      </c>
      <c r="J24" s="26">
        <f t="shared" si="0"/>
        <v>139.79999999999998</v>
      </c>
    </row>
    <row r="25" spans="1:10">
      <c r="A25" s="25" t="s">
        <v>102</v>
      </c>
      <c r="B25" s="3" t="s">
        <v>103</v>
      </c>
      <c r="C25" s="3" t="s">
        <v>79</v>
      </c>
      <c r="D25" s="3" t="s">
        <v>79</v>
      </c>
      <c r="E25" s="3" t="str">
        <f>IF(Table46[[#This Row],[Flavor Category]]="N/A","N/A","Non-N/A")</f>
        <v>Non-N/A</v>
      </c>
      <c r="F25" s="3">
        <v>75</v>
      </c>
      <c r="G25" s="12" t="s">
        <v>104</v>
      </c>
      <c r="H25" s="23">
        <v>29</v>
      </c>
      <c r="I25" s="9">
        <f t="shared" si="1"/>
        <v>0.38666666666666666</v>
      </c>
      <c r="J25" s="26">
        <f t="shared" si="0"/>
        <v>386.66666666666669</v>
      </c>
    </row>
    <row r="26" spans="1:10">
      <c r="A26" s="25" t="s">
        <v>102</v>
      </c>
      <c r="B26" s="3" t="s">
        <v>103</v>
      </c>
      <c r="C26" s="3" t="s">
        <v>79</v>
      </c>
      <c r="D26" s="3" t="s">
        <v>79</v>
      </c>
      <c r="E26" s="3" t="str">
        <f>IF(Table46[[#This Row],[Flavor Category]]="N/A","N/A","Non-N/A")</f>
        <v>Non-N/A</v>
      </c>
      <c r="F26" s="3">
        <v>200</v>
      </c>
      <c r="G26" s="12" t="s">
        <v>106</v>
      </c>
      <c r="H26" s="23">
        <v>54.33</v>
      </c>
      <c r="I26" s="9">
        <f t="shared" si="1"/>
        <v>0.27165</v>
      </c>
      <c r="J26" s="26">
        <f t="shared" si="0"/>
        <v>271.64999999999998</v>
      </c>
    </row>
    <row r="27" spans="1:10">
      <c r="A27" s="25" t="s">
        <v>109</v>
      </c>
      <c r="B27" s="3" t="s">
        <v>110</v>
      </c>
      <c r="C27" s="3" t="s">
        <v>111</v>
      </c>
      <c r="D27" s="3" t="s">
        <v>79</v>
      </c>
      <c r="E27" s="3" t="str">
        <f>IF(Table46[[#This Row],[Flavor Category]]="N/A","N/A","Non-N/A")</f>
        <v>Non-N/A</v>
      </c>
      <c r="F27" s="3">
        <v>195</v>
      </c>
      <c r="G27" s="12" t="s">
        <v>108</v>
      </c>
      <c r="H27" s="23">
        <v>59.99</v>
      </c>
      <c r="I27" s="9">
        <f t="shared" si="1"/>
        <v>0.30764102564102563</v>
      </c>
      <c r="J27" s="26">
        <f t="shared" si="0"/>
        <v>307.64102564102564</v>
      </c>
    </row>
    <row r="28" spans="1:10">
      <c r="A28" s="25" t="s">
        <v>113</v>
      </c>
      <c r="B28" s="3" t="s">
        <v>114</v>
      </c>
      <c r="C28" s="3" t="s">
        <v>115</v>
      </c>
      <c r="D28" s="3" t="s">
        <v>79</v>
      </c>
      <c r="E28" s="3" t="str">
        <f>IF(Table46[[#This Row],[Flavor Category]]="N/A","N/A","Non-N/A")</f>
        <v>Non-N/A</v>
      </c>
      <c r="F28" s="3">
        <v>180</v>
      </c>
      <c r="G28" s="12" t="s">
        <v>116</v>
      </c>
      <c r="H28" s="23">
        <v>35</v>
      </c>
      <c r="I28" s="9">
        <f t="shared" si="1"/>
        <v>0.19444444444444445</v>
      </c>
      <c r="J28" s="26">
        <f t="shared" si="0"/>
        <v>194.44444444444446</v>
      </c>
    </row>
    <row r="29" spans="1:10">
      <c r="A29" s="25" t="s">
        <v>119</v>
      </c>
      <c r="B29" s="3" t="s">
        <v>120</v>
      </c>
      <c r="C29" s="3" t="s">
        <v>45</v>
      </c>
      <c r="D29" s="3" t="s">
        <v>45</v>
      </c>
      <c r="E29" s="3" t="str">
        <f>IF(Table46[[#This Row],[Flavor Category]]="N/A","N/A","Non-N/A")</f>
        <v>N/A</v>
      </c>
      <c r="F29" s="3">
        <v>120</v>
      </c>
      <c r="G29" s="12" t="s">
        <v>121</v>
      </c>
      <c r="H29" s="23">
        <v>21.03</v>
      </c>
      <c r="I29" s="9">
        <f t="shared" si="1"/>
        <v>0.17525000000000002</v>
      </c>
      <c r="J29" s="26">
        <f t="shared" si="0"/>
        <v>175.25000000000003</v>
      </c>
    </row>
    <row r="30" spans="1:10">
      <c r="A30" s="25" t="s">
        <v>124</v>
      </c>
      <c r="B30" s="3" t="s">
        <v>125</v>
      </c>
      <c r="C30" s="3" t="s">
        <v>126</v>
      </c>
      <c r="D30" s="3" t="s">
        <v>79</v>
      </c>
      <c r="E30" s="3" t="str">
        <f>IF(Table46[[#This Row],[Flavor Category]]="N/A","N/A","Non-N/A")</f>
        <v>Non-N/A</v>
      </c>
      <c r="F30" s="3">
        <v>150</v>
      </c>
      <c r="G30" s="12" t="s">
        <v>123</v>
      </c>
      <c r="H30" s="23">
        <v>48</v>
      </c>
      <c r="I30" s="9">
        <f t="shared" si="1"/>
        <v>0.32</v>
      </c>
      <c r="J30" s="26">
        <f t="shared" si="0"/>
        <v>320</v>
      </c>
    </row>
    <row r="31" spans="1:10">
      <c r="A31" s="25" t="s">
        <v>129</v>
      </c>
      <c r="B31" s="3" t="s">
        <v>130</v>
      </c>
      <c r="C31" s="3" t="s">
        <v>131</v>
      </c>
      <c r="D31" s="3" t="s">
        <v>79</v>
      </c>
      <c r="E31" s="3" t="str">
        <f>IF(Table46[[#This Row],[Flavor Category]]="N/A","N/A","Non-N/A")</f>
        <v>Non-N/A</v>
      </c>
      <c r="F31" s="3">
        <v>246</v>
      </c>
      <c r="G31" s="12" t="s">
        <v>132</v>
      </c>
      <c r="H31" s="23">
        <v>47.96</v>
      </c>
      <c r="I31" s="9">
        <f t="shared" si="1"/>
        <v>0.19495934959349595</v>
      </c>
      <c r="J31" s="26">
        <f t="shared" si="0"/>
        <v>194.95934959349594</v>
      </c>
    </row>
    <row r="32" spans="1:10">
      <c r="A32" s="25" t="s">
        <v>135</v>
      </c>
      <c r="B32" s="3" t="s">
        <v>136</v>
      </c>
      <c r="C32" s="3" t="s">
        <v>45</v>
      </c>
      <c r="D32" s="3" t="s">
        <v>45</v>
      </c>
      <c r="E32" s="3" t="str">
        <f>IF(Table46[[#This Row],[Flavor Category]]="N/A","N/A","Non-N/A")</f>
        <v>N/A</v>
      </c>
      <c r="F32" s="3">
        <v>125</v>
      </c>
      <c r="G32" s="12" t="s">
        <v>134</v>
      </c>
      <c r="H32" s="23">
        <v>47.96</v>
      </c>
      <c r="I32" s="9">
        <f t="shared" si="1"/>
        <v>0.38368000000000002</v>
      </c>
      <c r="J32" s="26">
        <f t="shared" si="0"/>
        <v>383.68</v>
      </c>
    </row>
    <row r="33" spans="1:10">
      <c r="A33" s="25" t="s">
        <v>139</v>
      </c>
      <c r="B33" s="3" t="s">
        <v>140</v>
      </c>
      <c r="C33" s="3" t="s">
        <v>45</v>
      </c>
      <c r="D33" s="3" t="s">
        <v>45</v>
      </c>
      <c r="E33" s="3" t="str">
        <f>IF(Table46[[#This Row],[Flavor Category]]="N/A","N/A","Non-N/A")</f>
        <v>N/A</v>
      </c>
      <c r="F33" s="3">
        <v>120</v>
      </c>
      <c r="G33" s="12" t="s">
        <v>141</v>
      </c>
      <c r="H33" s="23">
        <v>32.950000000000003</v>
      </c>
      <c r="I33" s="9">
        <f t="shared" si="1"/>
        <v>0.27458333333333335</v>
      </c>
      <c r="J33" s="26">
        <f t="shared" si="0"/>
        <v>274.58333333333337</v>
      </c>
    </row>
    <row r="34" spans="1:10">
      <c r="A34" s="25" t="s">
        <v>144</v>
      </c>
      <c r="B34" s="3" t="s">
        <v>145</v>
      </c>
      <c r="C34" s="3" t="s">
        <v>146</v>
      </c>
      <c r="D34" s="3" t="s">
        <v>79</v>
      </c>
      <c r="E34" s="3" t="str">
        <f>IF(Table46[[#This Row],[Flavor Category]]="N/A","N/A","Non-N/A")</f>
        <v>Non-N/A</v>
      </c>
      <c r="F34" s="3">
        <v>300</v>
      </c>
      <c r="G34" s="12" t="s">
        <v>147</v>
      </c>
      <c r="H34" s="23">
        <v>39.9</v>
      </c>
      <c r="I34" s="9">
        <f t="shared" si="1"/>
        <v>0.13300000000000001</v>
      </c>
      <c r="J34" s="26">
        <f t="shared" si="0"/>
        <v>133</v>
      </c>
    </row>
    <row r="35" spans="1:10">
      <c r="A35" s="25" t="s">
        <v>144</v>
      </c>
      <c r="B35" s="3" t="s">
        <v>145</v>
      </c>
      <c r="C35" s="3" t="s">
        <v>149</v>
      </c>
      <c r="D35" s="3" t="s">
        <v>523</v>
      </c>
      <c r="E35" s="3" t="str">
        <f>IF(Table46[[#This Row],[Flavor Category]]="N/A","N/A","Non-N/A")</f>
        <v>Non-N/A</v>
      </c>
      <c r="F35" s="3">
        <v>300</v>
      </c>
      <c r="G35" s="12" t="s">
        <v>150</v>
      </c>
      <c r="H35" s="23">
        <v>59.9</v>
      </c>
      <c r="I35" s="9">
        <f t="shared" si="1"/>
        <v>0.19966666666666666</v>
      </c>
      <c r="J35" s="26">
        <f t="shared" si="0"/>
        <v>199.66666666666666</v>
      </c>
    </row>
    <row r="36" spans="1:10">
      <c r="A36" s="25" t="s">
        <v>152</v>
      </c>
      <c r="B36" s="3" t="s">
        <v>153</v>
      </c>
      <c r="C36" s="3" t="s">
        <v>154</v>
      </c>
      <c r="D36" s="3" t="s">
        <v>79</v>
      </c>
      <c r="E36" s="3" t="str">
        <f>IF(Table46[[#This Row],[Flavor Category]]="N/A","N/A","Non-N/A")</f>
        <v>Non-N/A</v>
      </c>
      <c r="F36" s="3">
        <v>150</v>
      </c>
      <c r="G36" s="12" t="s">
        <v>151</v>
      </c>
      <c r="H36" s="23">
        <v>55</v>
      </c>
      <c r="I36" s="9">
        <f t="shared" si="1"/>
        <v>0.36666666666666664</v>
      </c>
      <c r="J36" s="26">
        <f t="shared" si="0"/>
        <v>366.66666666666663</v>
      </c>
    </row>
    <row r="37" spans="1:10">
      <c r="A37" s="25" t="s">
        <v>156</v>
      </c>
      <c r="B37" s="3" t="s">
        <v>157</v>
      </c>
      <c r="C37" s="3" t="s">
        <v>158</v>
      </c>
      <c r="D37" s="3" t="s">
        <v>524</v>
      </c>
      <c r="E37" s="3" t="str">
        <f>IF(Table46[[#This Row],[Flavor Category]]="N/A","N/A","Non-N/A")</f>
        <v>Non-N/A</v>
      </c>
      <c r="F37" s="3">
        <v>300</v>
      </c>
      <c r="G37" s="12" t="s">
        <v>155</v>
      </c>
      <c r="H37" s="23">
        <v>59.95</v>
      </c>
      <c r="I37" s="9">
        <f t="shared" si="1"/>
        <v>0.19983333333333334</v>
      </c>
      <c r="J37" s="26">
        <f t="shared" si="0"/>
        <v>199.83333333333334</v>
      </c>
    </row>
    <row r="38" spans="1:10">
      <c r="A38" s="25" t="s">
        <v>161</v>
      </c>
      <c r="B38" s="3" t="s">
        <v>162</v>
      </c>
      <c r="C38" s="3" t="s">
        <v>163</v>
      </c>
      <c r="D38" s="3" t="s">
        <v>525</v>
      </c>
      <c r="E38" s="3" t="str">
        <f>IF(Table46[[#This Row],[Flavor Category]]="N/A","N/A","Non-N/A")</f>
        <v>Non-N/A</v>
      </c>
      <c r="F38" s="3">
        <v>75</v>
      </c>
      <c r="G38" s="12" t="s">
        <v>164</v>
      </c>
      <c r="H38" s="23">
        <v>39.950000000000003</v>
      </c>
      <c r="I38" s="9">
        <f t="shared" si="1"/>
        <v>0.53266666666666673</v>
      </c>
      <c r="J38" s="26">
        <f t="shared" si="0"/>
        <v>532.66666666666674</v>
      </c>
    </row>
    <row r="39" spans="1:10">
      <c r="A39" s="25" t="s">
        <v>161</v>
      </c>
      <c r="B39" s="3" t="s">
        <v>162</v>
      </c>
      <c r="C39" s="14" t="s">
        <v>163</v>
      </c>
      <c r="D39" s="3" t="s">
        <v>525</v>
      </c>
      <c r="E39" s="3" t="str">
        <f>IF(Table46[[#This Row],[Flavor Category]]="N/A","N/A","Non-N/A")</f>
        <v>Non-N/A</v>
      </c>
      <c r="F39" s="3">
        <v>150</v>
      </c>
      <c r="G39" s="12" t="s">
        <v>166</v>
      </c>
      <c r="H39" s="23">
        <v>40</v>
      </c>
      <c r="I39" s="9">
        <f t="shared" si="1"/>
        <v>0.26666666666666666</v>
      </c>
      <c r="J39" s="26">
        <f t="shared" si="0"/>
        <v>266.66666666666669</v>
      </c>
    </row>
    <row r="40" spans="1:10">
      <c r="A40" s="25" t="s">
        <v>161</v>
      </c>
      <c r="B40" s="3" t="s">
        <v>162</v>
      </c>
      <c r="C40" s="3" t="s">
        <v>163</v>
      </c>
      <c r="D40" s="3" t="s">
        <v>525</v>
      </c>
      <c r="E40" s="3" t="str">
        <f>IF(Table46[[#This Row],[Flavor Category]]="N/A","N/A","Non-N/A")</f>
        <v>Non-N/A</v>
      </c>
      <c r="F40" s="3">
        <v>300</v>
      </c>
      <c r="G40" s="12" t="s">
        <v>169</v>
      </c>
      <c r="H40" s="23">
        <v>99.95</v>
      </c>
      <c r="I40" s="9">
        <f t="shared" si="1"/>
        <v>0.33316666666666667</v>
      </c>
      <c r="J40" s="26">
        <f t="shared" si="0"/>
        <v>333.16666666666669</v>
      </c>
    </row>
    <row r="41" spans="1:10">
      <c r="A41" s="25" t="s">
        <v>171</v>
      </c>
      <c r="B41" s="3" t="s">
        <v>172</v>
      </c>
      <c r="C41" s="3" t="s">
        <v>173</v>
      </c>
      <c r="D41" s="3" t="s">
        <v>79</v>
      </c>
      <c r="E41" s="3" t="str">
        <f>IF(Table46[[#This Row],[Flavor Category]]="N/A","N/A","Non-N/A")</f>
        <v>Non-N/A</v>
      </c>
      <c r="F41" s="3">
        <v>200</v>
      </c>
      <c r="G41" s="12" t="s">
        <v>174</v>
      </c>
      <c r="H41" s="23">
        <v>36.85</v>
      </c>
      <c r="I41" s="9">
        <f t="shared" si="1"/>
        <v>0.18425</v>
      </c>
      <c r="J41" s="26">
        <f t="shared" si="0"/>
        <v>184.25</v>
      </c>
    </row>
    <row r="42" spans="1:10">
      <c r="A42" s="25" t="s">
        <v>171</v>
      </c>
      <c r="B42" s="3" t="s">
        <v>172</v>
      </c>
      <c r="C42" s="3" t="s">
        <v>176</v>
      </c>
      <c r="D42" s="3" t="s">
        <v>515</v>
      </c>
      <c r="E42" s="3" t="str">
        <f>IF(Table46[[#This Row],[Flavor Category]]="N/A","N/A","Non-N/A")</f>
        <v>Non-N/A</v>
      </c>
      <c r="F42" s="3">
        <v>200</v>
      </c>
      <c r="G42" s="12" t="s">
        <v>177</v>
      </c>
      <c r="H42" s="23">
        <v>33.950000000000003</v>
      </c>
      <c r="I42" s="9">
        <f t="shared" si="1"/>
        <v>0.16975000000000001</v>
      </c>
      <c r="J42" s="26">
        <f t="shared" si="0"/>
        <v>169.75</v>
      </c>
    </row>
    <row r="43" spans="1:10">
      <c r="A43" s="25" t="s">
        <v>171</v>
      </c>
      <c r="B43" s="3" t="s">
        <v>172</v>
      </c>
      <c r="C43" s="3" t="s">
        <v>179</v>
      </c>
      <c r="D43" s="3" t="s">
        <v>526</v>
      </c>
      <c r="E43" s="3" t="str">
        <f>IF(Table46[[#This Row],[Flavor Category]]="N/A","N/A","Non-N/A")</f>
        <v>Non-N/A</v>
      </c>
      <c r="F43" s="3">
        <v>200</v>
      </c>
      <c r="G43" s="12" t="s">
        <v>180</v>
      </c>
      <c r="H43" s="23">
        <v>38.200000000000003</v>
      </c>
      <c r="I43" s="9">
        <f t="shared" si="1"/>
        <v>0.191</v>
      </c>
      <c r="J43" s="26">
        <f t="shared" si="0"/>
        <v>191</v>
      </c>
    </row>
    <row r="44" spans="1:10">
      <c r="A44" s="25" t="s">
        <v>182</v>
      </c>
      <c r="B44" s="3" t="s">
        <v>183</v>
      </c>
      <c r="C44" s="3" t="s">
        <v>184</v>
      </c>
      <c r="D44" s="3" t="s">
        <v>524</v>
      </c>
      <c r="E44" s="3" t="str">
        <f>IF(Table46[[#This Row],[Flavor Category]]="N/A","N/A","Non-N/A")</f>
        <v>Non-N/A</v>
      </c>
      <c r="F44" s="3">
        <v>336</v>
      </c>
      <c r="G44" s="12" t="s">
        <v>185</v>
      </c>
      <c r="H44" s="23">
        <v>44.96</v>
      </c>
      <c r="I44" s="9">
        <f t="shared" si="1"/>
        <v>0.13380952380952382</v>
      </c>
      <c r="J44" s="26">
        <f t="shared" si="0"/>
        <v>133.80952380952382</v>
      </c>
    </row>
    <row r="45" spans="1:10">
      <c r="A45" s="25" t="s">
        <v>188</v>
      </c>
      <c r="B45" s="3" t="s">
        <v>189</v>
      </c>
      <c r="C45" s="3" t="s">
        <v>45</v>
      </c>
      <c r="D45" s="3" t="s">
        <v>45</v>
      </c>
      <c r="E45" s="3" t="str">
        <f>IF(Table46[[#This Row],[Flavor Category]]="N/A","N/A","Non-N/A")</f>
        <v>N/A</v>
      </c>
      <c r="F45" s="3">
        <v>300</v>
      </c>
      <c r="G45" s="12" t="s">
        <v>190</v>
      </c>
      <c r="H45" s="23">
        <v>30.95</v>
      </c>
      <c r="I45" s="9">
        <f t="shared" si="1"/>
        <v>0.10316666666666667</v>
      </c>
      <c r="J45" s="26">
        <f t="shared" si="0"/>
        <v>103.16666666666667</v>
      </c>
    </row>
    <row r="46" spans="1:10">
      <c r="A46" s="25" t="s">
        <v>193</v>
      </c>
      <c r="B46" s="3" t="s">
        <v>194</v>
      </c>
      <c r="C46" s="3" t="s">
        <v>158</v>
      </c>
      <c r="D46" s="3" t="s">
        <v>524</v>
      </c>
      <c r="E46" s="3" t="str">
        <f>IF(Table46[[#This Row],[Flavor Category]]="N/A","N/A","Non-N/A")</f>
        <v>Non-N/A</v>
      </c>
      <c r="F46" s="3">
        <v>250</v>
      </c>
      <c r="G46" s="12" t="s">
        <v>192</v>
      </c>
      <c r="H46" s="23">
        <v>59</v>
      </c>
      <c r="I46" s="9">
        <f t="shared" si="1"/>
        <v>0.23599999999999999</v>
      </c>
      <c r="J46" s="26">
        <f t="shared" si="0"/>
        <v>236</v>
      </c>
    </row>
    <row r="47" spans="1:10">
      <c r="A47" s="25" t="s">
        <v>193</v>
      </c>
      <c r="B47" s="3" t="s">
        <v>196</v>
      </c>
      <c r="C47" s="3" t="s">
        <v>45</v>
      </c>
      <c r="D47" s="3" t="s">
        <v>45</v>
      </c>
      <c r="E47" s="3" t="str">
        <f>IF(Table46[[#This Row],[Flavor Category]]="N/A","N/A","Non-N/A")</f>
        <v>N/A</v>
      </c>
      <c r="F47" s="3">
        <v>250</v>
      </c>
      <c r="G47" s="12" t="s">
        <v>195</v>
      </c>
      <c r="H47" s="23">
        <v>49.5</v>
      </c>
      <c r="I47" s="9">
        <f t="shared" si="1"/>
        <v>0.19800000000000001</v>
      </c>
      <c r="J47" s="26">
        <f t="shared" si="0"/>
        <v>198</v>
      </c>
    </row>
    <row r="48" spans="1:10">
      <c r="A48" s="25" t="s">
        <v>198</v>
      </c>
      <c r="B48" s="3" t="s">
        <v>199</v>
      </c>
      <c r="C48" s="3" t="s">
        <v>45</v>
      </c>
      <c r="D48" s="3" t="s">
        <v>45</v>
      </c>
      <c r="E48" s="3" t="str">
        <f>IF(Table46[[#This Row],[Flavor Category]]="N/A","N/A","Non-N/A")</f>
        <v>N/A</v>
      </c>
      <c r="F48" s="3">
        <v>80</v>
      </c>
      <c r="G48" s="12" t="s">
        <v>197</v>
      </c>
      <c r="H48" s="23">
        <v>33.15</v>
      </c>
      <c r="I48" s="9">
        <f t="shared" si="1"/>
        <v>0.41437499999999999</v>
      </c>
      <c r="J48" s="26">
        <f t="shared" si="0"/>
        <v>414.375</v>
      </c>
    </row>
    <row r="49" spans="1:10">
      <c r="A49" s="25" t="s">
        <v>201</v>
      </c>
      <c r="B49" s="3" t="s">
        <v>202</v>
      </c>
      <c r="C49" s="3" t="s">
        <v>79</v>
      </c>
      <c r="D49" s="3" t="s">
        <v>79</v>
      </c>
      <c r="E49" s="3" t="str">
        <f>IF(Table46[[#This Row],[Flavor Category]]="N/A","N/A","Non-N/A")</f>
        <v>Non-N/A</v>
      </c>
      <c r="F49" s="3">
        <v>200</v>
      </c>
      <c r="G49" s="12" t="s">
        <v>203</v>
      </c>
      <c r="H49" s="23">
        <v>42.7</v>
      </c>
      <c r="I49" s="9">
        <f t="shared" si="1"/>
        <v>0.21350000000000002</v>
      </c>
      <c r="J49" s="26">
        <f t="shared" si="0"/>
        <v>213.50000000000003</v>
      </c>
    </row>
    <row r="50" spans="1:10">
      <c r="A50" s="25" t="s">
        <v>206</v>
      </c>
      <c r="B50" s="3" t="s">
        <v>207</v>
      </c>
      <c r="C50" s="3" t="s">
        <v>208</v>
      </c>
      <c r="D50" s="3" t="s">
        <v>526</v>
      </c>
      <c r="E50" s="3" t="str">
        <f>IF(Table46[[#This Row],[Flavor Category]]="N/A","N/A","Non-N/A")</f>
        <v>Non-N/A</v>
      </c>
      <c r="F50" s="3">
        <v>150</v>
      </c>
      <c r="G50" s="12" t="s">
        <v>205</v>
      </c>
      <c r="H50" s="23">
        <v>34.5</v>
      </c>
      <c r="I50" s="9">
        <f t="shared" si="1"/>
        <v>0.23</v>
      </c>
      <c r="J50" s="26">
        <f t="shared" si="0"/>
        <v>230</v>
      </c>
    </row>
    <row r="51" spans="1:10">
      <c r="A51" s="25" t="s">
        <v>210</v>
      </c>
      <c r="B51" s="3" t="s">
        <v>211</v>
      </c>
      <c r="C51" s="3" t="s">
        <v>212</v>
      </c>
      <c r="D51" s="3" t="s">
        <v>79</v>
      </c>
      <c r="E51" s="3" t="str">
        <f>IF(Table46[[#This Row],[Flavor Category]]="N/A","N/A","Non-N/A")</f>
        <v>Non-N/A</v>
      </c>
      <c r="F51" s="3">
        <v>300</v>
      </c>
      <c r="G51" s="12" t="s">
        <v>209</v>
      </c>
      <c r="H51" s="23">
        <v>59.95</v>
      </c>
      <c r="I51" s="9">
        <f t="shared" si="1"/>
        <v>0.19983333333333334</v>
      </c>
      <c r="J51" s="26">
        <f t="shared" si="0"/>
        <v>199.83333333333334</v>
      </c>
    </row>
    <row r="52" spans="1:10">
      <c r="A52" s="25" t="s">
        <v>214</v>
      </c>
      <c r="B52" s="3" t="s">
        <v>215</v>
      </c>
      <c r="C52" s="3" t="s">
        <v>216</v>
      </c>
      <c r="D52" s="3" t="s">
        <v>525</v>
      </c>
      <c r="E52" s="3" t="str">
        <f>IF(Table46[[#This Row],[Flavor Category]]="N/A","N/A","Non-N/A")</f>
        <v>Non-N/A</v>
      </c>
      <c r="F52" s="3">
        <v>308</v>
      </c>
      <c r="G52" s="12" t="s">
        <v>213</v>
      </c>
      <c r="H52" s="23">
        <v>65</v>
      </c>
      <c r="I52" s="9">
        <f t="shared" si="1"/>
        <v>0.21103896103896103</v>
      </c>
      <c r="J52" s="26">
        <f t="shared" si="0"/>
        <v>211.03896103896102</v>
      </c>
    </row>
    <row r="53" spans="1:10">
      <c r="A53" s="25" t="s">
        <v>55</v>
      </c>
      <c r="B53" s="3" t="s">
        <v>56</v>
      </c>
      <c r="C53" s="3" t="s">
        <v>45</v>
      </c>
      <c r="D53" s="3" t="s">
        <v>45</v>
      </c>
      <c r="E53" s="3" t="str">
        <f>IF(Table46[[#This Row],[Flavor Category]]="N/A","N/A","Non-N/A")</f>
        <v>N/A</v>
      </c>
      <c r="F53" s="3">
        <v>300</v>
      </c>
      <c r="G53" s="12" t="s">
        <v>217</v>
      </c>
      <c r="H53" s="23">
        <v>15</v>
      </c>
      <c r="I53" s="9">
        <f t="shared" si="1"/>
        <v>0.05</v>
      </c>
      <c r="J53" s="26">
        <f t="shared" si="0"/>
        <v>50</v>
      </c>
    </row>
    <row r="54" spans="1:10">
      <c r="A54" s="25" t="s">
        <v>55</v>
      </c>
      <c r="B54" s="3" t="s">
        <v>56</v>
      </c>
      <c r="C54" s="3" t="s">
        <v>45</v>
      </c>
      <c r="D54" s="3" t="s">
        <v>45</v>
      </c>
      <c r="E54" s="3" t="str">
        <f>IF(Table46[[#This Row],[Flavor Category]]="N/A","N/A","Non-N/A")</f>
        <v>N/A</v>
      </c>
      <c r="F54" s="3">
        <v>450</v>
      </c>
      <c r="G54" s="12" t="s">
        <v>219</v>
      </c>
      <c r="H54" s="23">
        <v>25</v>
      </c>
      <c r="I54" s="9">
        <f t="shared" si="1"/>
        <v>5.5555555555555552E-2</v>
      </c>
      <c r="J54" s="26">
        <f t="shared" si="0"/>
        <v>55.55555555555555</v>
      </c>
    </row>
    <row r="55" spans="1:10">
      <c r="A55" s="25" t="s">
        <v>221</v>
      </c>
      <c r="B55" s="3" t="s">
        <v>222</v>
      </c>
      <c r="C55" s="3" t="s">
        <v>223</v>
      </c>
      <c r="D55" s="3" t="s">
        <v>517</v>
      </c>
      <c r="E55" s="3" t="str">
        <f>IF(Table46[[#This Row],[Flavor Category]]="N/A","N/A","Non-N/A")</f>
        <v>Non-N/A</v>
      </c>
      <c r="F55" s="3">
        <v>250</v>
      </c>
      <c r="G55" s="12" t="s">
        <v>220</v>
      </c>
      <c r="H55" s="23">
        <v>30</v>
      </c>
      <c r="I55" s="9">
        <f t="shared" si="1"/>
        <v>0.12</v>
      </c>
      <c r="J55" s="26">
        <f t="shared" si="0"/>
        <v>120</v>
      </c>
    </row>
    <row r="56" spans="1:10">
      <c r="A56" s="25" t="s">
        <v>224</v>
      </c>
      <c r="B56" s="3" t="s">
        <v>225</v>
      </c>
      <c r="C56" s="3" t="s">
        <v>45</v>
      </c>
      <c r="D56" s="3" t="s">
        <v>45</v>
      </c>
      <c r="E56" s="3" t="str">
        <f>IF(Table46[[#This Row],[Flavor Category]]="N/A","N/A","Non-N/A")</f>
        <v>N/A</v>
      </c>
      <c r="F56" s="3">
        <v>170</v>
      </c>
      <c r="G56" s="12" t="s">
        <v>226</v>
      </c>
      <c r="H56" s="23">
        <v>19.73</v>
      </c>
      <c r="I56" s="9">
        <f t="shared" si="1"/>
        <v>0.11605882352941177</v>
      </c>
      <c r="J56" s="26">
        <f t="shared" si="0"/>
        <v>116.05882352941177</v>
      </c>
    </row>
    <row r="57" spans="1:10">
      <c r="A57" s="25" t="s">
        <v>228</v>
      </c>
      <c r="B57" s="3" t="s">
        <v>229</v>
      </c>
      <c r="C57" s="3" t="s">
        <v>230</v>
      </c>
      <c r="D57" s="3" t="s">
        <v>526</v>
      </c>
      <c r="E57" s="3" t="str">
        <f>IF(Table46[[#This Row],[Flavor Category]]="N/A","N/A","Non-N/A")</f>
        <v>Non-N/A</v>
      </c>
      <c r="F57" s="3">
        <v>300</v>
      </c>
      <c r="G57" s="12" t="s">
        <v>231</v>
      </c>
      <c r="H57" s="23">
        <v>54.95</v>
      </c>
      <c r="I57" s="9">
        <f t="shared" si="1"/>
        <v>0.18316666666666667</v>
      </c>
      <c r="J57" s="26">
        <f t="shared" si="0"/>
        <v>183.16666666666669</v>
      </c>
    </row>
    <row r="58" spans="1:10">
      <c r="A58" s="25" t="s">
        <v>234</v>
      </c>
      <c r="B58" s="3" t="s">
        <v>235</v>
      </c>
      <c r="C58" s="3" t="s">
        <v>45</v>
      </c>
      <c r="D58" s="3" t="s">
        <v>45</v>
      </c>
      <c r="E58" s="3" t="str">
        <f>IF(Table46[[#This Row],[Flavor Category]]="N/A","N/A","Non-N/A")</f>
        <v>N/A</v>
      </c>
      <c r="F58" s="3">
        <v>150</v>
      </c>
      <c r="G58" s="12" t="s">
        <v>236</v>
      </c>
      <c r="H58" s="23">
        <v>44.95</v>
      </c>
      <c r="I58" s="9">
        <f t="shared" si="1"/>
        <v>0.29966666666666669</v>
      </c>
      <c r="J58" s="26">
        <f t="shared" si="0"/>
        <v>299.66666666666669</v>
      </c>
    </row>
    <row r="59" spans="1:10">
      <c r="A59" s="25" t="s">
        <v>238</v>
      </c>
      <c r="B59" s="3" t="s">
        <v>153</v>
      </c>
      <c r="C59" s="3" t="s">
        <v>239</v>
      </c>
      <c r="D59" s="3" t="s">
        <v>523</v>
      </c>
      <c r="E59" s="3" t="str">
        <f>IF(Table46[[#This Row],[Flavor Category]]="N/A","N/A","Non-N/A")</f>
        <v>Non-N/A</v>
      </c>
      <c r="F59" s="3">
        <v>300</v>
      </c>
      <c r="G59" s="12" t="s">
        <v>240</v>
      </c>
      <c r="H59" s="23">
        <v>71.2</v>
      </c>
      <c r="I59" s="9">
        <f t="shared" si="1"/>
        <v>0.23733333333333334</v>
      </c>
      <c r="J59" s="26">
        <f t="shared" si="0"/>
        <v>237.33333333333334</v>
      </c>
    </row>
    <row r="60" spans="1:10">
      <c r="A60" s="25" t="s">
        <v>527</v>
      </c>
      <c r="B60" s="3" t="s">
        <v>244</v>
      </c>
      <c r="C60" s="3" t="s">
        <v>79</v>
      </c>
      <c r="D60" s="3" t="s">
        <v>79</v>
      </c>
      <c r="E60" s="3" t="str">
        <f>IF(Table46[[#This Row],[Flavor Category]]="N/A","N/A","Non-N/A")</f>
        <v>Non-N/A</v>
      </c>
      <c r="F60" s="3">
        <v>135</v>
      </c>
      <c r="G60" s="12" t="s">
        <v>242</v>
      </c>
      <c r="H60" s="23">
        <v>35</v>
      </c>
      <c r="I60" s="9">
        <f t="shared" si="1"/>
        <v>0.25925925925925924</v>
      </c>
      <c r="J60" s="26">
        <f t="shared" si="0"/>
        <v>259.25925925925924</v>
      </c>
    </row>
    <row r="61" spans="1:10">
      <c r="A61" s="25" t="s">
        <v>527</v>
      </c>
      <c r="B61" s="3" t="s">
        <v>246</v>
      </c>
      <c r="C61" s="3" t="s">
        <v>79</v>
      </c>
      <c r="D61" s="3" t="s">
        <v>79</v>
      </c>
      <c r="E61" s="3" t="str">
        <f>IF(Table46[[#This Row],[Flavor Category]]="N/A","N/A","Non-N/A")</f>
        <v>Non-N/A</v>
      </c>
      <c r="F61" s="3">
        <v>135</v>
      </c>
      <c r="G61" s="12" t="s">
        <v>245</v>
      </c>
      <c r="H61" s="23">
        <v>37</v>
      </c>
      <c r="I61" s="9">
        <f t="shared" si="1"/>
        <v>0.27407407407407408</v>
      </c>
      <c r="J61" s="26">
        <f t="shared" si="0"/>
        <v>274.07407407407408</v>
      </c>
    </row>
    <row r="62" spans="1:10">
      <c r="A62" s="25" t="s">
        <v>248</v>
      </c>
      <c r="B62" s="3" t="s">
        <v>249</v>
      </c>
      <c r="C62" s="3" t="s">
        <v>45</v>
      </c>
      <c r="D62" s="3" t="s">
        <v>45</v>
      </c>
      <c r="E62" s="3" t="str">
        <f>IF(Table46[[#This Row],[Flavor Category]]="N/A","N/A","Non-N/A")</f>
        <v>N/A</v>
      </c>
      <c r="F62" s="3">
        <v>300</v>
      </c>
      <c r="G62" s="12" t="s">
        <v>250</v>
      </c>
      <c r="H62" s="23">
        <v>78.95</v>
      </c>
      <c r="I62" s="9">
        <f t="shared" si="1"/>
        <v>0.26316666666666666</v>
      </c>
      <c r="J62" s="26">
        <f t="shared" si="0"/>
        <v>263.16666666666669</v>
      </c>
    </row>
    <row r="63" spans="1:10">
      <c r="A63" s="25" t="s">
        <v>252</v>
      </c>
      <c r="B63" s="3" t="s">
        <v>253</v>
      </c>
      <c r="C63" s="3" t="s">
        <v>528</v>
      </c>
      <c r="D63" s="3" t="s">
        <v>517</v>
      </c>
      <c r="E63" s="3" t="str">
        <f>IF(Table46[[#This Row],[Flavor Category]]="N/A","N/A","Non-N/A")</f>
        <v>Non-N/A</v>
      </c>
      <c r="F63" s="3">
        <v>240</v>
      </c>
      <c r="G63" s="12" t="s">
        <v>255</v>
      </c>
      <c r="H63" s="23">
        <v>44.96</v>
      </c>
      <c r="I63" s="9">
        <f t="shared" si="1"/>
        <v>0.18733333333333332</v>
      </c>
      <c r="J63" s="26">
        <f t="shared" si="0"/>
        <v>187.33333333333331</v>
      </c>
    </row>
    <row r="64" spans="1:10">
      <c r="A64" s="25" t="s">
        <v>258</v>
      </c>
      <c r="B64" s="3" t="s">
        <v>259</v>
      </c>
      <c r="C64" s="3" t="s">
        <v>260</v>
      </c>
      <c r="D64" s="3" t="s">
        <v>523</v>
      </c>
      <c r="E64" s="3" t="str">
        <f>IF(Table46[[#This Row],[Flavor Category]]="N/A","N/A","Non-N/A")</f>
        <v>Non-N/A</v>
      </c>
      <c r="F64" s="3">
        <v>390</v>
      </c>
      <c r="G64" s="12" t="s">
        <v>261</v>
      </c>
      <c r="H64" s="23">
        <v>69.95</v>
      </c>
      <c r="I64" s="9">
        <f t="shared" si="1"/>
        <v>0.17935897435897435</v>
      </c>
      <c r="J64" s="26">
        <f t="shared" si="0"/>
        <v>179.35897435897436</v>
      </c>
    </row>
    <row r="65" spans="1:10">
      <c r="A65" s="25" t="s">
        <v>264</v>
      </c>
      <c r="B65" s="3" t="s">
        <v>265</v>
      </c>
      <c r="C65" s="3" t="s">
        <v>266</v>
      </c>
      <c r="D65" s="3" t="s">
        <v>517</v>
      </c>
      <c r="E65" s="3" t="str">
        <f>IF(Table46[[#This Row],[Flavor Category]]="N/A","N/A","Non-N/A")</f>
        <v>Non-N/A</v>
      </c>
      <c r="F65" s="3">
        <v>240</v>
      </c>
      <c r="G65" s="12" t="s">
        <v>263</v>
      </c>
      <c r="H65" s="23">
        <v>34.99</v>
      </c>
      <c r="I65" s="9">
        <f t="shared" si="1"/>
        <v>0.14579166666666668</v>
      </c>
      <c r="J65" s="26">
        <f t="shared" si="0"/>
        <v>145.79166666666669</v>
      </c>
    </row>
    <row r="66" spans="1:10">
      <c r="A66" s="25" t="s">
        <v>268</v>
      </c>
      <c r="B66" s="3" t="s">
        <v>269</v>
      </c>
      <c r="C66" s="3" t="s">
        <v>270</v>
      </c>
      <c r="D66" s="3" t="s">
        <v>525</v>
      </c>
      <c r="E66" s="3" t="str">
        <f>IF(Table46[[#This Row],[Flavor Category]]="N/A","N/A","Non-N/A")</f>
        <v>Non-N/A</v>
      </c>
      <c r="F66" s="3">
        <v>330</v>
      </c>
      <c r="G66" s="12" t="s">
        <v>271</v>
      </c>
      <c r="H66" s="23">
        <v>64.95</v>
      </c>
      <c r="I66" s="9">
        <f t="shared" si="1"/>
        <v>0.19681818181818184</v>
      </c>
      <c r="J66" s="26">
        <f t="shared" si="0"/>
        <v>196.81818181818184</v>
      </c>
    </row>
    <row r="67" spans="1:10">
      <c r="A67" s="25" t="s">
        <v>274</v>
      </c>
      <c r="B67" s="3" t="s">
        <v>275</v>
      </c>
      <c r="C67" s="3" t="s">
        <v>45</v>
      </c>
      <c r="D67" s="3" t="s">
        <v>45</v>
      </c>
      <c r="E67" s="3" t="str">
        <f>IF(Table46[[#This Row],[Flavor Category]]="N/A","N/A","Non-N/A")</f>
        <v>N/A</v>
      </c>
      <c r="F67" s="3">
        <v>400</v>
      </c>
      <c r="G67" s="12" t="s">
        <v>273</v>
      </c>
      <c r="H67" s="23">
        <v>54.95</v>
      </c>
      <c r="I67" s="9">
        <f t="shared" si="1"/>
        <v>0.137375</v>
      </c>
      <c r="J67" s="26">
        <f t="shared" ref="J67:J88" si="2">I67*1000</f>
        <v>137.375</v>
      </c>
    </row>
    <row r="68" spans="1:10">
      <c r="A68" s="25" t="s">
        <v>278</v>
      </c>
      <c r="B68" s="3" t="s">
        <v>279</v>
      </c>
      <c r="C68" s="3" t="s">
        <v>45</v>
      </c>
      <c r="D68" s="3" t="s">
        <v>45</v>
      </c>
      <c r="E68" s="3" t="str">
        <f>IF(Table46[[#This Row],[Flavor Category]]="N/A","N/A","Non-N/A")</f>
        <v>N/A</v>
      </c>
      <c r="F68" s="3">
        <v>237</v>
      </c>
      <c r="G68" s="12" t="s">
        <v>277</v>
      </c>
      <c r="H68" s="23">
        <v>34.96</v>
      </c>
      <c r="I68" s="9">
        <f t="shared" si="1"/>
        <v>0.14751054852320675</v>
      </c>
      <c r="J68" s="26">
        <f t="shared" si="2"/>
        <v>147.51054852320675</v>
      </c>
    </row>
    <row r="69" spans="1:10">
      <c r="A69" s="25" t="s">
        <v>281</v>
      </c>
      <c r="B69" s="3" t="s">
        <v>282</v>
      </c>
      <c r="C69" s="3" t="s">
        <v>45</v>
      </c>
      <c r="D69" s="3" t="s">
        <v>45</v>
      </c>
      <c r="E69" s="3" t="str">
        <f>IF(Table46[[#This Row],[Flavor Category]]="N/A","N/A","Non-N/A")</f>
        <v>N/A</v>
      </c>
      <c r="F69" s="3">
        <v>200</v>
      </c>
      <c r="G69" s="12" t="s">
        <v>280</v>
      </c>
      <c r="H69" s="23">
        <v>44.95</v>
      </c>
      <c r="I69" s="9">
        <f>H69/F69</f>
        <v>0.22475000000000001</v>
      </c>
      <c r="J69" s="26">
        <f t="shared" si="2"/>
        <v>224.75</v>
      </c>
    </row>
    <row r="70" spans="1:10">
      <c r="A70" s="25" t="s">
        <v>284</v>
      </c>
      <c r="B70" s="3" t="s">
        <v>285</v>
      </c>
      <c r="C70" s="3" t="s">
        <v>45</v>
      </c>
      <c r="D70" s="3" t="s">
        <v>45</v>
      </c>
      <c r="E70" s="3" t="str">
        <f>IF(Table46[[#This Row],[Flavor Category]]="N/A","N/A","Non-N/A")</f>
        <v>N/A</v>
      </c>
      <c r="F70" s="3">
        <v>200</v>
      </c>
      <c r="G70" s="12" t="s">
        <v>283</v>
      </c>
      <c r="H70" s="23">
        <v>25.95</v>
      </c>
      <c r="I70" s="9">
        <f>H70/F70</f>
        <v>0.12975</v>
      </c>
      <c r="J70" s="26">
        <f t="shared" si="2"/>
        <v>129.75</v>
      </c>
    </row>
    <row r="71" spans="1:10">
      <c r="A71" s="25" t="s">
        <v>287</v>
      </c>
      <c r="B71" s="3" t="s">
        <v>288</v>
      </c>
      <c r="C71" s="3" t="s">
        <v>45</v>
      </c>
      <c r="D71" s="3" t="s">
        <v>45</v>
      </c>
      <c r="E71" s="3" t="str">
        <f>IF(Table46[[#This Row],[Flavor Category]]="N/A","N/A","Non-N/A")</f>
        <v>N/A</v>
      </c>
      <c r="F71" s="3">
        <v>200</v>
      </c>
      <c r="G71" s="12" t="s">
        <v>289</v>
      </c>
      <c r="H71" s="23">
        <v>29.95</v>
      </c>
      <c r="I71" s="9">
        <f>H71/F71</f>
        <v>0.14974999999999999</v>
      </c>
      <c r="J71" s="26">
        <f t="shared" si="2"/>
        <v>149.75</v>
      </c>
    </row>
    <row r="72" spans="1:10">
      <c r="A72" s="25" t="s">
        <v>292</v>
      </c>
      <c r="B72" s="3" t="s">
        <v>293</v>
      </c>
      <c r="C72" s="3" t="s">
        <v>45</v>
      </c>
      <c r="D72" s="3" t="s">
        <v>45</v>
      </c>
      <c r="E72" s="3" t="str">
        <f>IF(Table46[[#This Row],[Flavor Category]]="N/A","N/A","Non-N/A")</f>
        <v>N/A</v>
      </c>
      <c r="F72" s="3">
        <v>200</v>
      </c>
      <c r="G72" s="12" t="s">
        <v>291</v>
      </c>
      <c r="H72" s="23">
        <v>42</v>
      </c>
      <c r="I72" s="9">
        <f>H72/F72</f>
        <v>0.21</v>
      </c>
      <c r="J72" s="26">
        <f t="shared" si="2"/>
        <v>210</v>
      </c>
    </row>
    <row r="73" spans="1:10">
      <c r="A73" s="25" t="s">
        <v>295</v>
      </c>
      <c r="B73" s="3" t="s">
        <v>296</v>
      </c>
      <c r="C73" s="3" t="s">
        <v>45</v>
      </c>
      <c r="D73" s="3" t="s">
        <v>45</v>
      </c>
      <c r="E73" s="3" t="str">
        <f>IF(Table46[[#This Row],[Flavor Category]]="N/A","N/A","Non-N/A")</f>
        <v>N/A</v>
      </c>
      <c r="F73" s="3">
        <v>500</v>
      </c>
      <c r="G73" s="12" t="s">
        <v>294</v>
      </c>
      <c r="H73" s="23">
        <v>46.75</v>
      </c>
      <c r="I73" s="9">
        <f>H73/F73</f>
        <v>9.35E-2</v>
      </c>
      <c r="J73" s="26">
        <f t="shared" si="2"/>
        <v>93.5</v>
      </c>
    </row>
    <row r="74" spans="1:10">
      <c r="A74" s="25" t="s">
        <v>298</v>
      </c>
      <c r="B74" s="3" t="s">
        <v>299</v>
      </c>
      <c r="C74" s="3" t="s">
        <v>45</v>
      </c>
      <c r="D74" s="3" t="s">
        <v>45</v>
      </c>
      <c r="E74" s="3" t="str">
        <f>IF(Table46[[#This Row],[Flavor Category]]="N/A","N/A","Non-N/A")</f>
        <v>N/A</v>
      </c>
      <c r="F74" s="3">
        <v>480</v>
      </c>
      <c r="G74" s="12" t="s">
        <v>297</v>
      </c>
      <c r="H74" s="23">
        <v>89.96</v>
      </c>
      <c r="I74" s="9">
        <f>H74/F74</f>
        <v>0.18741666666666665</v>
      </c>
      <c r="J74" s="26">
        <f t="shared" si="2"/>
        <v>187.41666666666666</v>
      </c>
    </row>
    <row r="75" spans="1:10">
      <c r="A75" s="25" t="s">
        <v>300</v>
      </c>
      <c r="B75" s="3" t="s">
        <v>301</v>
      </c>
      <c r="C75" s="3" t="s">
        <v>45</v>
      </c>
      <c r="D75" s="3" t="s">
        <v>45</v>
      </c>
      <c r="E75" s="3" t="str">
        <f>IF(Table46[[#This Row],[Flavor Category]]="N/A","N/A","Non-N/A")</f>
        <v>N/A</v>
      </c>
      <c r="F75" s="3">
        <v>150</v>
      </c>
      <c r="G75" s="12" t="s">
        <v>302</v>
      </c>
      <c r="H75" s="23">
        <v>44.95</v>
      </c>
      <c r="I75" s="9">
        <f>H75/F75</f>
        <v>0.29966666666666669</v>
      </c>
      <c r="J75" s="26">
        <f t="shared" si="2"/>
        <v>299.66666666666669</v>
      </c>
    </row>
    <row r="76" spans="1:10">
      <c r="A76" s="25" t="s">
        <v>305</v>
      </c>
      <c r="B76" s="3" t="s">
        <v>306</v>
      </c>
      <c r="C76" s="3" t="s">
        <v>45</v>
      </c>
      <c r="D76" s="3" t="s">
        <v>45</v>
      </c>
      <c r="E76" s="3" t="str">
        <f>IF(Table46[[#This Row],[Flavor Category]]="N/A","N/A","Non-N/A")</f>
        <v>N/A</v>
      </c>
      <c r="F76" s="3">
        <v>150</v>
      </c>
      <c r="G76" s="12" t="s">
        <v>304</v>
      </c>
      <c r="H76" s="23">
        <v>69.95</v>
      </c>
      <c r="I76" s="9">
        <f>H76/F76</f>
        <v>0.46633333333333338</v>
      </c>
      <c r="J76" s="26">
        <f t="shared" si="2"/>
        <v>466.33333333333337</v>
      </c>
    </row>
    <row r="77" spans="1:10">
      <c r="A77" s="25" t="s">
        <v>308</v>
      </c>
      <c r="B77" s="3" t="s">
        <v>309</v>
      </c>
      <c r="C77" s="3" t="s">
        <v>529</v>
      </c>
      <c r="D77" s="3" t="s">
        <v>515</v>
      </c>
      <c r="E77" s="3" t="str">
        <f>IF(Table46[[#This Row],[Flavor Category]]="N/A","N/A","Non-N/A")</f>
        <v>Non-N/A</v>
      </c>
      <c r="F77" s="3">
        <v>240</v>
      </c>
      <c r="G77" s="12" t="s">
        <v>311</v>
      </c>
      <c r="H77" s="23">
        <v>68.25</v>
      </c>
      <c r="I77" s="9">
        <f>H77/F77</f>
        <v>0.28437499999999999</v>
      </c>
      <c r="J77" s="26">
        <f t="shared" si="2"/>
        <v>284.375</v>
      </c>
    </row>
    <row r="78" spans="1:10">
      <c r="A78" s="25" t="s">
        <v>313</v>
      </c>
      <c r="B78" s="3" t="s">
        <v>314</v>
      </c>
      <c r="C78" s="3" t="s">
        <v>45</v>
      </c>
      <c r="D78" s="3" t="s">
        <v>45</v>
      </c>
      <c r="E78" s="3" t="str">
        <f>IF(Table46[[#This Row],[Flavor Category]]="N/A","N/A","Non-N/A")</f>
        <v>N/A</v>
      </c>
      <c r="F78" s="3">
        <v>210</v>
      </c>
      <c r="G78" s="12" t="s">
        <v>315</v>
      </c>
      <c r="H78" s="23">
        <v>57.95</v>
      </c>
      <c r="I78" s="9">
        <f>H78/F78</f>
        <v>0.27595238095238095</v>
      </c>
      <c r="J78" s="26">
        <f t="shared" si="2"/>
        <v>275.95238095238096</v>
      </c>
    </row>
    <row r="79" spans="1:10">
      <c r="A79" s="25" t="s">
        <v>317</v>
      </c>
      <c r="B79" s="3" t="s">
        <v>98</v>
      </c>
      <c r="C79" s="3" t="s">
        <v>318</v>
      </c>
      <c r="D79" s="3" t="s">
        <v>523</v>
      </c>
      <c r="E79" s="3" t="str">
        <f>IF(Table46[[#This Row],[Flavor Category]]="N/A","N/A","Non-N/A")</f>
        <v>Non-N/A</v>
      </c>
      <c r="F79" s="3">
        <v>300</v>
      </c>
      <c r="G79" s="12" t="s">
        <v>319</v>
      </c>
      <c r="H79" s="23">
        <v>94.9</v>
      </c>
      <c r="I79" s="9">
        <f>H79/F79</f>
        <v>0.31633333333333336</v>
      </c>
      <c r="J79" s="26">
        <f t="shared" si="2"/>
        <v>316.33333333333337</v>
      </c>
    </row>
    <row r="80" spans="1:10">
      <c r="A80" s="25" t="s">
        <v>320</v>
      </c>
      <c r="B80" s="3" t="s">
        <v>321</v>
      </c>
      <c r="C80" s="3" t="s">
        <v>322</v>
      </c>
      <c r="D80" s="3" t="s">
        <v>517</v>
      </c>
      <c r="E80" s="3" t="str">
        <f>IF(Table46[[#This Row],[Flavor Category]]="N/A","N/A","Non-N/A")</f>
        <v>Non-N/A</v>
      </c>
      <c r="F80" s="3">
        <v>250</v>
      </c>
      <c r="G80" s="12" t="s">
        <v>323</v>
      </c>
      <c r="H80" s="23">
        <v>44.23</v>
      </c>
      <c r="I80" s="9">
        <f>H80/F80</f>
        <v>0.17691999999999999</v>
      </c>
      <c r="J80" s="26">
        <f t="shared" si="2"/>
        <v>176.92</v>
      </c>
    </row>
    <row r="81" spans="1:10">
      <c r="A81" s="25" t="s">
        <v>326</v>
      </c>
      <c r="B81" s="3" t="s">
        <v>327</v>
      </c>
      <c r="C81" s="3" t="s">
        <v>45</v>
      </c>
      <c r="D81" s="3" t="s">
        <v>45</v>
      </c>
      <c r="E81" s="3" t="str">
        <f>IF(Table46[[#This Row],[Flavor Category]]="N/A","N/A","Non-N/A")</f>
        <v>N/A</v>
      </c>
      <c r="F81" s="3">
        <v>360</v>
      </c>
      <c r="G81" s="12" t="s">
        <v>325</v>
      </c>
      <c r="H81" s="23">
        <v>109.99</v>
      </c>
      <c r="I81" s="9">
        <f>H81/F81</f>
        <v>0.30552777777777779</v>
      </c>
      <c r="J81" s="26">
        <f t="shared" si="2"/>
        <v>305.52777777777777</v>
      </c>
    </row>
    <row r="82" spans="1:10">
      <c r="A82" s="25" t="s">
        <v>329</v>
      </c>
      <c r="B82" s="3" t="s">
        <v>330</v>
      </c>
      <c r="C82" s="3" t="s">
        <v>331</v>
      </c>
      <c r="D82" s="3" t="s">
        <v>526</v>
      </c>
      <c r="E82" s="3" t="str">
        <f>IF(Table46[[#This Row],[Flavor Category]]="N/A","N/A","Non-N/A")</f>
        <v>Non-N/A</v>
      </c>
      <c r="F82" s="3">
        <v>200</v>
      </c>
      <c r="G82" s="12" t="s">
        <v>328</v>
      </c>
      <c r="H82" s="23">
        <v>37.5</v>
      </c>
      <c r="I82" s="9">
        <f>H82/F82</f>
        <v>0.1875</v>
      </c>
      <c r="J82" s="26">
        <f t="shared" si="2"/>
        <v>187.5</v>
      </c>
    </row>
    <row r="83" spans="1:10">
      <c r="A83" s="25" t="s">
        <v>333</v>
      </c>
      <c r="B83" s="3" t="s">
        <v>334</v>
      </c>
      <c r="C83" s="3" t="s">
        <v>45</v>
      </c>
      <c r="D83" s="3" t="s">
        <v>45</v>
      </c>
      <c r="E83" s="3" t="str">
        <f>IF(Table46[[#This Row],[Flavor Category]]="N/A","N/A","Non-N/A")</f>
        <v>N/A</v>
      </c>
      <c r="F83" s="3">
        <v>150</v>
      </c>
      <c r="G83" s="12" t="s">
        <v>335</v>
      </c>
      <c r="H83" s="23">
        <v>29.61</v>
      </c>
      <c r="I83" s="9">
        <f>H83/F83</f>
        <v>0.19739999999999999</v>
      </c>
      <c r="J83" s="26">
        <f t="shared" si="2"/>
        <v>197.4</v>
      </c>
    </row>
    <row r="84" spans="1:10">
      <c r="A84" s="25" t="s">
        <v>338</v>
      </c>
      <c r="B84" s="3" t="s">
        <v>339</v>
      </c>
      <c r="C84" s="3" t="s">
        <v>45</v>
      </c>
      <c r="D84" s="3" t="s">
        <v>45</v>
      </c>
      <c r="E84" s="3" t="str">
        <f>IF(Table46[[#This Row],[Flavor Category]]="N/A","N/A","Non-N/A")</f>
        <v>N/A</v>
      </c>
      <c r="F84" s="3">
        <v>288</v>
      </c>
      <c r="G84" s="12" t="s">
        <v>340</v>
      </c>
      <c r="H84" s="23">
        <v>30.04</v>
      </c>
      <c r="I84" s="9">
        <f>H84/F84</f>
        <v>0.10430555555555555</v>
      </c>
      <c r="J84" s="26">
        <f t="shared" si="2"/>
        <v>104.30555555555556</v>
      </c>
    </row>
    <row r="85" spans="1:10">
      <c r="A85" s="25" t="s">
        <v>342</v>
      </c>
      <c r="B85" s="3" t="s">
        <v>330</v>
      </c>
      <c r="C85" s="3" t="s">
        <v>343</v>
      </c>
      <c r="D85" s="3" t="s">
        <v>525</v>
      </c>
      <c r="E85" s="3" t="str">
        <f>IF(Table46[[#This Row],[Flavor Category]]="N/A","N/A","Non-N/A")</f>
        <v>Non-N/A</v>
      </c>
      <c r="F85" s="3">
        <v>103</v>
      </c>
      <c r="G85" s="12" t="s">
        <v>344</v>
      </c>
      <c r="H85" s="23">
        <v>27.49</v>
      </c>
      <c r="I85" s="9">
        <f>H85/F85</f>
        <v>0.26689320388349513</v>
      </c>
      <c r="J85" s="26">
        <f t="shared" si="2"/>
        <v>266.89320388349512</v>
      </c>
    </row>
    <row r="86" spans="1:10">
      <c r="A86" s="25" t="s">
        <v>346</v>
      </c>
      <c r="B86" s="3" t="s">
        <v>347</v>
      </c>
      <c r="C86" s="3" t="s">
        <v>45</v>
      </c>
      <c r="D86" s="3" t="s">
        <v>45</v>
      </c>
      <c r="E86" s="3" t="str">
        <f>IF(Table46[[#This Row],[Flavor Category]]="N/A","N/A","Non-N/A")</f>
        <v>N/A</v>
      </c>
      <c r="F86" s="3">
        <v>227</v>
      </c>
      <c r="G86" s="12" t="s">
        <v>348</v>
      </c>
      <c r="H86" s="23">
        <v>28.88</v>
      </c>
      <c r="I86" s="9">
        <f>H86/F86</f>
        <v>0.12722466960352422</v>
      </c>
      <c r="J86" s="26">
        <f t="shared" si="2"/>
        <v>127.22466960352422</v>
      </c>
    </row>
    <row r="87" spans="1:10">
      <c r="A87" s="25" t="s">
        <v>350</v>
      </c>
      <c r="B87" s="3" t="s">
        <v>351</v>
      </c>
      <c r="C87" s="3" t="s">
        <v>45</v>
      </c>
      <c r="D87" s="3" t="s">
        <v>45</v>
      </c>
      <c r="E87" s="3" t="str">
        <f>IF(Table46[[#This Row],[Flavor Category]]="N/A","N/A","Non-N/A")</f>
        <v>N/A</v>
      </c>
      <c r="F87" s="3">
        <v>450</v>
      </c>
      <c r="G87" s="12" t="s">
        <v>352</v>
      </c>
      <c r="H87" s="23">
        <v>79.900000000000006</v>
      </c>
      <c r="I87" s="9">
        <f>H87/F87</f>
        <v>0.17755555555555558</v>
      </c>
      <c r="J87" s="26">
        <f t="shared" si="2"/>
        <v>177.55555555555557</v>
      </c>
    </row>
    <row r="88" spans="1:10">
      <c r="A88" s="28" t="s">
        <v>350</v>
      </c>
      <c r="B88" s="29" t="s">
        <v>351</v>
      </c>
      <c r="C88" s="29" t="s">
        <v>45</v>
      </c>
      <c r="D88" s="29" t="s">
        <v>45</v>
      </c>
      <c r="E88" s="29" t="str">
        <f>IF(Table46[[#This Row],[Flavor Category]]="N/A","N/A","Non-N/A")</f>
        <v>N/A</v>
      </c>
      <c r="F88" s="29">
        <v>100</v>
      </c>
      <c r="G88" s="30" t="s">
        <v>353</v>
      </c>
      <c r="H88" s="31">
        <v>32.65</v>
      </c>
      <c r="I88" s="32">
        <f>H88/F88</f>
        <v>0.32650000000000001</v>
      </c>
      <c r="J88" s="33">
        <f t="shared" si="2"/>
        <v>326.5</v>
      </c>
    </row>
  </sheetData>
  <mergeCells count="2">
    <mergeCell ref="Q10:R10"/>
    <mergeCell ref="M7:N7"/>
  </mergeCells>
  <hyperlinks>
    <hyperlink ref="G5" r:id="rId3" xr:uid="{90FA7BDD-8C29-C343-BE64-C4520FDB7881}"/>
    <hyperlink ref="G2" r:id="rId4" xr:uid="{5F69D218-6007-DA4E-929D-409B217575A2}"/>
    <hyperlink ref="G3" r:id="rId5" xr:uid="{6D32B3E4-A0C6-EB4E-AD9C-F8A63BF7E051}"/>
    <hyperlink ref="G12" r:id="rId6" xr:uid="{B9094016-E4C7-9C4C-8707-5496A846BF68}"/>
    <hyperlink ref="G4" r:id="rId7" xr:uid="{0F7D6EF8-FF2E-A14D-94D0-32AC92013B64}"/>
    <hyperlink ref="G25" r:id="rId8" xr:uid="{2148DC7C-1B45-024E-833A-B524B397D49A}"/>
    <hyperlink ref="G17" r:id="rId9" xr:uid="{3F0DFF7D-9C04-5546-99F6-F9DDC5BD9F8F}"/>
    <hyperlink ref="G14" r:id="rId10" xr:uid="{50EE64F9-5792-CD41-88D7-76E8F7000D47}"/>
    <hyperlink ref="G15" r:id="rId11" xr:uid="{C66EC9F3-0B85-A241-97DA-42C77CB71164}"/>
    <hyperlink ref="G16" r:id="rId12" xr:uid="{BE275976-4B34-6A45-9845-9E3006415EB7}"/>
    <hyperlink ref="G18" r:id="rId13" xr:uid="{CA323F56-1076-7243-A712-5A6680A06191}"/>
    <hyperlink ref="G19" r:id="rId14" xr:uid="{2EE01B76-D7DA-AD4A-B104-957A9EBBC468}"/>
    <hyperlink ref="G20" r:id="rId15" xr:uid="{5F77ED36-3300-AD4F-96EA-A853E6BA502B}"/>
    <hyperlink ref="G21" r:id="rId16" display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xr:uid="{31D470DA-9F88-A541-A5D7-5421F57BABF9}"/>
    <hyperlink ref="G22" r:id="rId17" xr:uid="{32A79D65-C924-DC42-9537-FD124871C0CB}"/>
    <hyperlink ref="G24" r:id="rId18" xr:uid="{CB48CAFF-98A2-664A-A0C8-E5C42B31208F}"/>
    <hyperlink ref="G26" r:id="rId19" xr:uid="{E686CC57-4DD3-BD4F-AE95-6F65B5892F51}"/>
    <hyperlink ref="G27" r:id="rId20" display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xr:uid="{8A273D2A-C43D-5449-93FA-6F9DF8E5866B}"/>
    <hyperlink ref="G28" r:id="rId21" xr:uid="{A1F05E8F-6AB0-BD4C-811A-A2EB8BDF38FA}"/>
    <hyperlink ref="G29" r:id="rId22" xr:uid="{7B86C189-CA83-4E43-8DF9-DE0F1CDE39DB}"/>
    <hyperlink ref="G30" r:id="rId23" xr:uid="{BD6EA4A9-3405-224D-9D00-760AD47F981F}"/>
    <hyperlink ref="G31" r:id="rId24" xr:uid="{A0313D6A-5FB0-A84D-ACB5-9FF09959FBEA}"/>
    <hyperlink ref="G32" r:id="rId25" xr:uid="{69CE1567-C649-954F-A943-7F8AEE90186C}"/>
    <hyperlink ref="G33" r:id="rId26" xr:uid="{91EE0469-3F8C-B749-8F8B-888EA1771145}"/>
    <hyperlink ref="G34" r:id="rId27" xr:uid="{4E968E56-29B6-2649-83E7-EF939B6C89F1}"/>
    <hyperlink ref="G35" r:id="rId28" xr:uid="{942FD470-C5D9-2C48-80F5-C94C3F03653F}"/>
    <hyperlink ref="G36" r:id="rId29" xr:uid="{FBEAE833-B6D1-6343-9AF2-ABA4AD0D2F80}"/>
    <hyperlink ref="G37" r:id="rId30" display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xr:uid="{560692EA-A40B-554D-872F-6C14D92232CF}"/>
    <hyperlink ref="G38" r:id="rId31" xr:uid="{B44D4D0D-E0DA-AD4B-B6AA-3381CDC786F2}"/>
    <hyperlink ref="G39" r:id="rId32" display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xr:uid="{C457D874-E8B2-714C-8985-C7371E4D7C7C}"/>
    <hyperlink ref="G40" r:id="rId33" xr:uid="{1E6513BB-B0AA-5844-BA15-3E3BD3937BDD}"/>
    <hyperlink ref="G41" r:id="rId34" xr:uid="{E3B578DF-87D5-044D-B712-0C0EE8471F5F}"/>
    <hyperlink ref="G42" r:id="rId35" xr:uid="{E5245420-6DA4-C74B-A113-D6C5627013DE}"/>
    <hyperlink ref="G43" r:id="rId36" xr:uid="{2969EEFD-6EF2-6944-9B38-4924670F8BC2}"/>
    <hyperlink ref="G44" r:id="rId37" display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xr:uid="{14484702-0EB8-A949-8EAB-17BBAFF274F4}"/>
    <hyperlink ref="G45" r:id="rId38" xr:uid="{B9D61EEE-BC87-6B44-8C74-FD19523CDF11}"/>
    <hyperlink ref="G46" r:id="rId39" xr:uid="{99F9F85F-DF86-234E-ACF2-17AFB9DA700E}"/>
    <hyperlink ref="G47" r:id="rId40" display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xr:uid="{8477CF21-CB8F-0A49-A0E3-9FFF2561FFB3}"/>
    <hyperlink ref="G48" r:id="rId41" display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xr:uid="{F031A575-E169-A04D-A5C3-862DEC1616C9}"/>
    <hyperlink ref="G49" r:id="rId42" xr:uid="{753FB418-C446-F44E-B367-A4F844371C7E}"/>
    <hyperlink ref="G50" r:id="rId43" xr:uid="{8A46EBCE-812D-7341-AEE3-653326727E3E}"/>
    <hyperlink ref="G51" r:id="rId44" display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xr:uid="{2A8B4EC8-D7C9-3E41-8A98-2DC93A843760}"/>
    <hyperlink ref="G52" r:id="rId45" display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xr:uid="{797A4A69-8165-E34F-B59D-9A48DA171A1C}"/>
    <hyperlink ref="G53" r:id="rId46" display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xr:uid="{262E47A1-19D1-A849-AD90-17D8BC6D2C60}"/>
    <hyperlink ref="G54" r:id="rId47" display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xr:uid="{D90036CF-9121-2847-82ED-E528B78BB18B}"/>
    <hyperlink ref="G7" r:id="rId48" xr:uid="{9EC14A5A-4F94-AF4C-BB06-AE9CD528770F}"/>
    <hyperlink ref="G55" r:id="rId49" display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xr:uid="{084B6BDD-C86A-3A43-887E-FE95E3FC96F4}"/>
    <hyperlink ref="G9" r:id="rId50" xr:uid="{43ABD97E-0CDC-1940-8A03-721047C9F0C3}"/>
    <hyperlink ref="G10" r:id="rId51" xr:uid="{D5FC8AD2-46D4-7040-82B0-70546848EC35}"/>
    <hyperlink ref="G11" r:id="rId52" xr:uid="{E3038DDB-380B-1E41-BB8C-5576262F005C}"/>
    <hyperlink ref="G56" r:id="rId53" xr:uid="{F109E9BF-9241-9D46-8897-238AD5F234CE}"/>
    <hyperlink ref="G63" r:id="rId54" display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xr:uid="{81CBF0C5-A5BC-C546-810B-E4867FD68C8E}"/>
    <hyperlink ref="G57" r:id="rId55" xr:uid="{5F0AF303-AD77-8A4D-8BF6-746CCA37F4AE}"/>
    <hyperlink ref="G58" r:id="rId56" display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xr:uid="{4F5557AD-539C-EC40-A40E-3E91C13EC69A}"/>
    <hyperlink ref="G59" r:id="rId57" display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xr:uid="{B2DB1290-DCE2-CF47-9DC4-DD8817FA3C18}"/>
    <hyperlink ref="G60" r:id="rId58" xr:uid="{1EFF95E8-55CE-5544-B4C4-7D33B5232C10}"/>
    <hyperlink ref="G61" r:id="rId59" xr:uid="{1ED97CF3-884D-E548-9A62-0CB076425B05}"/>
    <hyperlink ref="G62" r:id="rId60" xr:uid="{3756B3AD-4A6C-D84E-B21A-92DED7DA9351}"/>
    <hyperlink ref="G64" r:id="rId61" xr:uid="{2A82E623-32CE-D647-83D2-228F45E1B7FC}"/>
    <hyperlink ref="G65" r:id="rId62" xr:uid="{55EB8262-F8B6-CD4B-B26F-32247C5A4D7D}"/>
    <hyperlink ref="G66" r:id="rId63" xr:uid="{86F3595C-C8CF-B54D-A80E-9EE2F345FE6C}"/>
    <hyperlink ref="G88" r:id="rId64" display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xr:uid="{1A18A148-B84A-E74E-9E87-2C6CA72AD008}"/>
    <hyperlink ref="G87" r:id="rId65" xr:uid="{F4589F14-CEC1-5746-A0F7-A60EC2FC14BC}"/>
    <hyperlink ref="G86" r:id="rId66" xr:uid="{E83DA0AF-29EF-2F47-90AC-73C49FE10200}"/>
    <hyperlink ref="G85" r:id="rId67" xr:uid="{67D9EF61-096F-F04D-8267-37EF61BAC8DB}"/>
    <hyperlink ref="G84" r:id="rId68" xr:uid="{9FB8B7A6-2F9F-0749-954C-284F573DE942}"/>
    <hyperlink ref="G83" r:id="rId69" xr:uid="{D93F580A-3733-AD47-A1DA-F9C9F0E9AB4F}"/>
    <hyperlink ref="G82" r:id="rId70" xr:uid="{EED19102-53D9-D740-96B0-B0D744D200AB}"/>
    <hyperlink ref="G81" r:id="rId71" xr:uid="{23F33BCB-26B1-2044-8180-B1D3D4A8323F}"/>
    <hyperlink ref="G80" r:id="rId72" xr:uid="{1BA2C017-3EA5-7240-B2C0-879EC4ED4061}"/>
    <hyperlink ref="G79" r:id="rId73" xr:uid="{5CFAFE1C-FA00-2243-9F7C-F9BE07CCDC55}"/>
    <hyperlink ref="G78" r:id="rId74" display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xr:uid="{585E5C2C-4465-3441-96CA-B0D4931689B1}"/>
    <hyperlink ref="G77" r:id="rId75" xr:uid="{6958EF6A-7A79-2F4A-B500-F4BDA4491DB9}"/>
    <hyperlink ref="G76" r:id="rId76" display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xr:uid="{59CABC1D-2F0E-AD48-9573-FCDD64BC5410}"/>
    <hyperlink ref="G75" r:id="rId77" display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xr:uid="{3E81D5FA-599B-8D4B-AB5E-BA3C77FA5BAF}"/>
    <hyperlink ref="G74" r:id="rId78" display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xr:uid="{C789D8F5-6A3E-BF4F-92FD-F8071A59C691}"/>
    <hyperlink ref="G73" r:id="rId79" display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xr:uid="{7B2F468F-EA0A-144C-A0DE-8D435841B64D}"/>
    <hyperlink ref="G67" r:id="rId80" xr:uid="{C7AD07BD-EDDD-BF4B-AE79-0723B84E576F}"/>
    <hyperlink ref="G68" r:id="rId81" xr:uid="{9A661D45-6B93-D545-93CA-87C66E04581E}"/>
    <hyperlink ref="G69" r:id="rId82" xr:uid="{B632879B-B568-3843-BA76-3E834D48BD3F}"/>
    <hyperlink ref="G70" r:id="rId83" xr:uid="{CAD5A902-1206-E74F-8AD9-3154A8137E9D}"/>
    <hyperlink ref="G71" r:id="rId84" display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xr:uid="{698A9FEA-F03C-4346-B5E4-080779E21D05}"/>
    <hyperlink ref="G72" r:id="rId85" display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xr:uid="{8E78026B-5A1E-4049-95C5-BC395562FBCD}"/>
    <hyperlink ref="G8" r:id="rId86" xr:uid="{A7405B3E-40A3-554C-AC57-BA39551744E2}"/>
    <hyperlink ref="G13" r:id="rId87" xr:uid="{65D0E6FE-9C9F-CF43-8C13-CE4192F4A256}"/>
    <hyperlink ref="G23" r:id="rId88" xr:uid="{2F054E74-1FBF-7D47-9BD0-5310CE65BA09}"/>
  </hyperlinks>
  <pageMargins left="0.7" right="0.7" top="0.75" bottom="0.75" header="0.3" footer="0.3"/>
  <pageSetup paperSize="9" fitToWidth="0" fitToHeight="0" orientation="landscape" horizontalDpi="0" verticalDpi="0"/>
  <drawing r:id="rId89"/>
  <tableParts count="1">
    <tablePart r:id="rId9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C729B-4BF6-C548-9BCD-EFDA485B6F92}">
  <dimension ref="A1:W88"/>
  <sheetViews>
    <sheetView tabSelected="1" topLeftCell="C39" zoomScale="93" zoomScaleNormal="66" workbookViewId="0">
      <selection activeCell="G40" sqref="G40"/>
    </sheetView>
  </sheetViews>
  <sheetFormatPr defaultColWidth="10.875" defaultRowHeight="15.95"/>
  <cols>
    <col min="1" max="1" width="20.375" style="3" customWidth="1"/>
    <col min="2" max="2" width="45.375" style="3" bestFit="1" customWidth="1"/>
    <col min="3" max="3" width="81.625" style="3" customWidth="1"/>
    <col min="4" max="4" width="19.875" style="3" customWidth="1"/>
    <col min="5" max="5" width="10.875" style="3"/>
    <col min="6" max="6" width="14.5" style="3" customWidth="1"/>
    <col min="7" max="7" width="13.625" style="3" customWidth="1"/>
    <col min="8" max="8" width="10.875" style="3"/>
    <col min="9" max="9" width="11.125" style="3" customWidth="1"/>
    <col min="10" max="11" width="10.875" style="3"/>
    <col min="12" max="12" width="20.625" style="3" bestFit="1" customWidth="1"/>
    <col min="13" max="13" width="13.375" style="3" bestFit="1" customWidth="1"/>
    <col min="14" max="14" width="14.375" style="3" bestFit="1" customWidth="1"/>
    <col min="15" max="16384" width="10.875" style="3"/>
  </cols>
  <sheetData>
    <row r="1" spans="1:23" s="4" customFormat="1" ht="23.1" customHeight="1">
      <c r="A1" s="35" t="s">
        <v>3</v>
      </c>
      <c r="B1" s="36" t="s">
        <v>5</v>
      </c>
      <c r="C1" s="36" t="s">
        <v>6</v>
      </c>
      <c r="D1" s="37" t="s">
        <v>531</v>
      </c>
      <c r="E1" s="36" t="s">
        <v>7</v>
      </c>
      <c r="F1" s="37" t="s">
        <v>533</v>
      </c>
      <c r="G1" s="36" t="s">
        <v>9</v>
      </c>
      <c r="H1" s="36" t="s">
        <v>10</v>
      </c>
      <c r="I1" s="27" t="s">
        <v>513</v>
      </c>
      <c r="L1" s="3"/>
      <c r="M1" s="3"/>
    </row>
    <row r="2" spans="1:23">
      <c r="A2" s="25" t="s">
        <v>12</v>
      </c>
      <c r="B2" s="3" t="s">
        <v>14</v>
      </c>
      <c r="C2" s="3" t="s">
        <v>15</v>
      </c>
      <c r="D2" s="3" t="s">
        <v>515</v>
      </c>
      <c r="E2" s="3">
        <v>100</v>
      </c>
      <c r="F2" s="12" t="s">
        <v>16</v>
      </c>
      <c r="G2" s="23">
        <v>18.95</v>
      </c>
      <c r="H2" s="9">
        <v>0.1895</v>
      </c>
      <c r="I2" s="26">
        <f>H2*1000</f>
        <v>189.5</v>
      </c>
      <c r="L2" s="3" t="s">
        <v>534</v>
      </c>
      <c r="M2" s="3" t="s">
        <v>541</v>
      </c>
      <c r="N2"/>
    </row>
    <row r="3" spans="1:23">
      <c r="A3" s="25" t="s">
        <v>12</v>
      </c>
      <c r="B3" s="3" t="s">
        <v>14</v>
      </c>
      <c r="C3" s="3" t="s">
        <v>15</v>
      </c>
      <c r="D3" s="3" t="s">
        <v>515</v>
      </c>
      <c r="E3" s="3">
        <v>300</v>
      </c>
      <c r="F3" s="12" t="s">
        <v>18</v>
      </c>
      <c r="G3" s="23">
        <v>45.99</v>
      </c>
      <c r="H3" s="9">
        <f>45.99/300</f>
        <v>0.15330000000000002</v>
      </c>
      <c r="I3" s="26">
        <f t="shared" ref="I3:I66" si="0">H3*1000</f>
        <v>153.30000000000001</v>
      </c>
      <c r="L3" s="3" t="s">
        <v>25</v>
      </c>
      <c r="M3" s="3">
        <v>7</v>
      </c>
      <c r="N3"/>
    </row>
    <row r="4" spans="1:23">
      <c r="A4" s="25" t="s">
        <v>12</v>
      </c>
      <c r="B4" s="3" t="s">
        <v>21</v>
      </c>
      <c r="C4" s="3" t="s">
        <v>15</v>
      </c>
      <c r="D4" s="3" t="s">
        <v>515</v>
      </c>
      <c r="E4" s="3">
        <v>100</v>
      </c>
      <c r="F4" s="12" t="s">
        <v>22</v>
      </c>
      <c r="G4" s="23">
        <v>18.850000000000001</v>
      </c>
      <c r="H4" s="9">
        <f>G4/E4</f>
        <v>0.1885</v>
      </c>
      <c r="I4" s="26">
        <f t="shared" si="0"/>
        <v>188.5</v>
      </c>
      <c r="L4" s="3" t="s">
        <v>43</v>
      </c>
      <c r="M4" s="3">
        <v>3</v>
      </c>
      <c r="N4"/>
    </row>
    <row r="5" spans="1:23">
      <c r="A5" s="25" t="s">
        <v>25</v>
      </c>
      <c r="B5" s="3" t="s">
        <v>26</v>
      </c>
      <c r="C5" s="3" t="s">
        <v>27</v>
      </c>
      <c r="D5" s="3" t="s">
        <v>517</v>
      </c>
      <c r="E5" s="3">
        <v>150</v>
      </c>
      <c r="F5" s="12" t="s">
        <v>28</v>
      </c>
      <c r="G5" s="23">
        <v>37.950000000000003</v>
      </c>
      <c r="H5" s="9">
        <f t="shared" ref="H5:H68" si="1">G5/E5</f>
        <v>0.253</v>
      </c>
      <c r="I5" s="26">
        <f t="shared" si="0"/>
        <v>253</v>
      </c>
      <c r="L5" s="3" t="s">
        <v>55</v>
      </c>
      <c r="M5" s="3">
        <v>3</v>
      </c>
      <c r="N5"/>
    </row>
    <row r="6" spans="1:23">
      <c r="A6" s="25" t="s">
        <v>25</v>
      </c>
      <c r="B6" s="3" t="s">
        <v>30</v>
      </c>
      <c r="C6" s="3" t="s">
        <v>27</v>
      </c>
      <c r="D6" s="3" t="s">
        <v>517</v>
      </c>
      <c r="E6" s="3">
        <v>150</v>
      </c>
      <c r="F6" s="12" t="s">
        <v>29</v>
      </c>
      <c r="G6" s="23">
        <v>44.95</v>
      </c>
      <c r="H6" s="9">
        <f t="shared" si="1"/>
        <v>0.29966666666666669</v>
      </c>
      <c r="I6" s="26">
        <f t="shared" si="0"/>
        <v>299.66666666666669</v>
      </c>
      <c r="L6" s="3" t="s">
        <v>171</v>
      </c>
      <c r="M6" s="3">
        <v>3</v>
      </c>
      <c r="N6"/>
    </row>
    <row r="7" spans="1:23">
      <c r="A7" s="25" t="s">
        <v>25</v>
      </c>
      <c r="B7" s="3" t="s">
        <v>30</v>
      </c>
      <c r="C7" s="3" t="s">
        <v>27</v>
      </c>
      <c r="D7" s="3" t="s">
        <v>517</v>
      </c>
      <c r="E7" s="3">
        <v>300</v>
      </c>
      <c r="F7" s="12" t="s">
        <v>32</v>
      </c>
      <c r="G7" s="23">
        <v>79.95</v>
      </c>
      <c r="H7" s="9">
        <f t="shared" si="1"/>
        <v>0.26650000000000001</v>
      </c>
      <c r="I7" s="26">
        <f t="shared" si="0"/>
        <v>266.5</v>
      </c>
      <c r="L7" s="3" t="s">
        <v>161</v>
      </c>
      <c r="M7" s="3">
        <v>3</v>
      </c>
      <c r="N7"/>
    </row>
    <row r="8" spans="1:23">
      <c r="A8" s="25" t="s">
        <v>25</v>
      </c>
      <c r="B8" s="3" t="s">
        <v>30</v>
      </c>
      <c r="C8" s="3" t="s">
        <v>35</v>
      </c>
      <c r="D8" s="3" t="s">
        <v>515</v>
      </c>
      <c r="E8" s="3">
        <v>300</v>
      </c>
      <c r="F8" s="12" t="s">
        <v>34</v>
      </c>
      <c r="G8" s="23">
        <v>84.95</v>
      </c>
      <c r="H8" s="9">
        <f>G8/E8</f>
        <v>0.28316666666666668</v>
      </c>
      <c r="I8" s="26">
        <f t="shared" si="0"/>
        <v>283.16666666666669</v>
      </c>
      <c r="L8" s="3" t="s">
        <v>12</v>
      </c>
      <c r="M8" s="3">
        <v>3</v>
      </c>
      <c r="N8"/>
    </row>
    <row r="9" spans="1:23">
      <c r="A9" s="25" t="s">
        <v>25</v>
      </c>
      <c r="B9" s="3" t="s">
        <v>30</v>
      </c>
      <c r="C9" s="3" t="s">
        <v>27</v>
      </c>
      <c r="D9" s="3" t="s">
        <v>517</v>
      </c>
      <c r="E9" s="3">
        <v>600</v>
      </c>
      <c r="F9" s="12" t="s">
        <v>36</v>
      </c>
      <c r="G9" s="23">
        <v>139.94999999999999</v>
      </c>
      <c r="H9" s="9">
        <f t="shared" si="1"/>
        <v>0.23324999999999999</v>
      </c>
      <c r="I9" s="26">
        <f t="shared" si="0"/>
        <v>233.24999999999997</v>
      </c>
      <c r="L9" s="3" t="s">
        <v>193</v>
      </c>
      <c r="M9" s="3">
        <v>2</v>
      </c>
      <c r="N9"/>
    </row>
    <row r="10" spans="1:23">
      <c r="A10" s="25" t="s">
        <v>25</v>
      </c>
      <c r="B10" s="3" t="s">
        <v>30</v>
      </c>
      <c r="C10" s="3" t="s">
        <v>27</v>
      </c>
      <c r="D10" s="3" t="s">
        <v>517</v>
      </c>
      <c r="E10" s="3">
        <v>1000</v>
      </c>
      <c r="F10" s="12" t="s">
        <v>38</v>
      </c>
      <c r="G10" s="23">
        <v>199.95</v>
      </c>
      <c r="H10" s="9">
        <f t="shared" si="1"/>
        <v>0.19994999999999999</v>
      </c>
      <c r="I10" s="26">
        <f t="shared" si="0"/>
        <v>199.95</v>
      </c>
      <c r="L10" s="3" t="s">
        <v>144</v>
      </c>
      <c r="M10" s="3">
        <v>2</v>
      </c>
      <c r="N10"/>
    </row>
    <row r="11" spans="1:23">
      <c r="A11" s="25" t="s">
        <v>25</v>
      </c>
      <c r="B11" s="3" t="s">
        <v>41</v>
      </c>
      <c r="C11" s="3" t="s">
        <v>27</v>
      </c>
      <c r="D11" s="3" t="s">
        <v>517</v>
      </c>
      <c r="E11" s="3">
        <v>200</v>
      </c>
      <c r="F11" s="12" t="s">
        <v>40</v>
      </c>
      <c r="G11" s="23">
        <v>46.95</v>
      </c>
      <c r="H11" s="9">
        <f t="shared" si="1"/>
        <v>0.23475000000000001</v>
      </c>
      <c r="I11" s="26">
        <f t="shared" si="0"/>
        <v>234.75</v>
      </c>
      <c r="L11" s="3" t="s">
        <v>188</v>
      </c>
      <c r="M11" s="3">
        <v>2</v>
      </c>
      <c r="N11"/>
    </row>
    <row r="12" spans="1:23">
      <c r="A12" s="25" t="s">
        <v>43</v>
      </c>
      <c r="B12" s="3" t="s">
        <v>44</v>
      </c>
      <c r="C12" s="3" t="s">
        <v>45</v>
      </c>
      <c r="D12" s="3" t="s">
        <v>45</v>
      </c>
      <c r="E12" s="3">
        <v>200</v>
      </c>
      <c r="F12" s="12" t="s">
        <v>46</v>
      </c>
      <c r="G12" s="23">
        <v>20.29</v>
      </c>
      <c r="H12" s="9">
        <f t="shared" si="1"/>
        <v>0.10145</v>
      </c>
      <c r="I12" s="26">
        <f t="shared" si="0"/>
        <v>101.45</v>
      </c>
      <c r="L12" s="3" t="s">
        <v>350</v>
      </c>
      <c r="M12" s="3">
        <v>2</v>
      </c>
      <c r="N12"/>
    </row>
    <row r="13" spans="1:23">
      <c r="A13" s="25" t="s">
        <v>43</v>
      </c>
      <c r="B13" s="3" t="s">
        <v>44</v>
      </c>
      <c r="C13" s="3" t="s">
        <v>48</v>
      </c>
      <c r="D13" s="3" t="s">
        <v>79</v>
      </c>
      <c r="E13" s="3">
        <v>120</v>
      </c>
      <c r="F13" s="12" t="s">
        <v>49</v>
      </c>
      <c r="G13" s="23">
        <v>25</v>
      </c>
      <c r="H13" s="9">
        <f>G13/E13</f>
        <v>0.20833333333333334</v>
      </c>
      <c r="I13" s="26">
        <f t="shared" si="0"/>
        <v>208.33333333333334</v>
      </c>
      <c r="L13" s="3" t="s">
        <v>102</v>
      </c>
      <c r="M13" s="3">
        <v>2</v>
      </c>
      <c r="N13"/>
      <c r="W13" s="20"/>
    </row>
    <row r="14" spans="1:23">
      <c r="A14" s="25" t="s">
        <v>43</v>
      </c>
      <c r="B14" s="3" t="s">
        <v>51</v>
      </c>
      <c r="C14" s="3" t="s">
        <v>45</v>
      </c>
      <c r="D14" s="3" t="s">
        <v>45</v>
      </c>
      <c r="E14" s="3">
        <v>200</v>
      </c>
      <c r="F14" s="12" t="s">
        <v>52</v>
      </c>
      <c r="G14" s="23">
        <v>16</v>
      </c>
      <c r="H14" s="9">
        <f t="shared" si="1"/>
        <v>0.08</v>
      </c>
      <c r="I14" s="26">
        <f t="shared" si="0"/>
        <v>80</v>
      </c>
      <c r="L14" s="3" t="s">
        <v>88</v>
      </c>
      <c r="M14" s="3">
        <v>2</v>
      </c>
      <c r="N14"/>
    </row>
    <row r="15" spans="1:23">
      <c r="A15" s="25" t="s">
        <v>55</v>
      </c>
      <c r="B15" s="3" t="s">
        <v>56</v>
      </c>
      <c r="C15" s="3" t="s">
        <v>45</v>
      </c>
      <c r="D15" s="3" t="s">
        <v>45</v>
      </c>
      <c r="E15" s="3">
        <v>450</v>
      </c>
      <c r="F15" s="12" t="s">
        <v>57</v>
      </c>
      <c r="G15" s="23">
        <v>25</v>
      </c>
      <c r="H15" s="9">
        <f t="shared" si="1"/>
        <v>5.5555555555555552E-2</v>
      </c>
      <c r="I15" s="26">
        <f t="shared" si="0"/>
        <v>55.55555555555555</v>
      </c>
      <c r="L15" s="3" t="s">
        <v>527</v>
      </c>
      <c r="M15" s="3">
        <v>2</v>
      </c>
      <c r="N15"/>
    </row>
    <row r="16" spans="1:23">
      <c r="A16" s="25" t="s">
        <v>59</v>
      </c>
      <c r="B16" s="3" t="s">
        <v>60</v>
      </c>
      <c r="C16" s="3" t="s">
        <v>45</v>
      </c>
      <c r="D16" s="3" t="s">
        <v>45</v>
      </c>
      <c r="E16" s="3">
        <v>100</v>
      </c>
      <c r="F16" s="12" t="s">
        <v>61</v>
      </c>
      <c r="G16" s="23">
        <v>12</v>
      </c>
      <c r="H16" s="9">
        <f t="shared" si="1"/>
        <v>0.12</v>
      </c>
      <c r="I16" s="26">
        <f t="shared" si="0"/>
        <v>120</v>
      </c>
      <c r="L16" s="3" t="s">
        <v>248</v>
      </c>
      <c r="M16" s="3">
        <v>1</v>
      </c>
      <c r="N16"/>
    </row>
    <row r="17" spans="1:14">
      <c r="A17" s="25" t="s">
        <v>63</v>
      </c>
      <c r="B17" s="3" t="s">
        <v>64</v>
      </c>
      <c r="C17" s="3" t="s">
        <v>45</v>
      </c>
      <c r="D17" s="3" t="s">
        <v>45</v>
      </c>
      <c r="E17" s="3">
        <v>200</v>
      </c>
      <c r="F17" s="12" t="s">
        <v>65</v>
      </c>
      <c r="G17" s="23">
        <v>21</v>
      </c>
      <c r="H17" s="9">
        <f t="shared" si="1"/>
        <v>0.105</v>
      </c>
      <c r="I17" s="26">
        <f t="shared" si="0"/>
        <v>105</v>
      </c>
      <c r="L17" s="3" t="s">
        <v>252</v>
      </c>
      <c r="M17" s="3">
        <v>1</v>
      </c>
      <c r="N17"/>
    </row>
    <row r="18" spans="1:14">
      <c r="A18" s="25" t="s">
        <v>68</v>
      </c>
      <c r="B18" s="3" t="s">
        <v>69</v>
      </c>
      <c r="C18" s="3" t="s">
        <v>45</v>
      </c>
      <c r="D18" s="3" t="s">
        <v>45</v>
      </c>
      <c r="E18" s="3">
        <v>600</v>
      </c>
      <c r="F18" s="12" t="s">
        <v>70</v>
      </c>
      <c r="G18" s="23">
        <v>41.99</v>
      </c>
      <c r="H18" s="9">
        <f t="shared" si="1"/>
        <v>6.9983333333333342E-2</v>
      </c>
      <c r="I18" s="26">
        <f t="shared" si="0"/>
        <v>69.983333333333348</v>
      </c>
      <c r="L18" s="3" t="s">
        <v>135</v>
      </c>
      <c r="M18" s="3">
        <v>1</v>
      </c>
      <c r="N18"/>
    </row>
    <row r="19" spans="1:14">
      <c r="A19" s="25" t="s">
        <v>72</v>
      </c>
      <c r="B19" s="3" t="s">
        <v>73</v>
      </c>
      <c r="C19" s="3" t="s">
        <v>45</v>
      </c>
      <c r="D19" s="3" t="s">
        <v>45</v>
      </c>
      <c r="E19" s="3">
        <v>120</v>
      </c>
      <c r="F19" s="12" t="s">
        <v>74</v>
      </c>
      <c r="G19" s="23">
        <v>13.98</v>
      </c>
      <c r="H19" s="9">
        <f t="shared" si="1"/>
        <v>0.11650000000000001</v>
      </c>
      <c r="I19" s="26">
        <f t="shared" si="0"/>
        <v>116.5</v>
      </c>
      <c r="L19" s="3" t="s">
        <v>129</v>
      </c>
      <c r="M19" s="3">
        <v>1</v>
      </c>
      <c r="N19"/>
    </row>
    <row r="20" spans="1:14">
      <c r="A20" s="25" t="s">
        <v>77</v>
      </c>
      <c r="B20" s="3" t="s">
        <v>78</v>
      </c>
      <c r="C20" s="3" t="s">
        <v>79</v>
      </c>
      <c r="D20" s="3" t="s">
        <v>79</v>
      </c>
      <c r="E20" s="3">
        <v>150</v>
      </c>
      <c r="F20" s="12" t="s">
        <v>80</v>
      </c>
      <c r="G20" s="23">
        <v>20</v>
      </c>
      <c r="H20" s="9">
        <f t="shared" si="1"/>
        <v>0.13333333333333333</v>
      </c>
      <c r="I20" s="26">
        <f t="shared" si="0"/>
        <v>133.33333333333334</v>
      </c>
      <c r="L20" s="3" t="s">
        <v>221</v>
      </c>
      <c r="M20" s="3">
        <v>1</v>
      </c>
    </row>
    <row r="21" spans="1:14">
      <c r="A21" s="25" t="s">
        <v>83</v>
      </c>
      <c r="B21" s="3" t="s">
        <v>84</v>
      </c>
      <c r="C21" s="3" t="s">
        <v>85</v>
      </c>
      <c r="D21" s="3" t="s">
        <v>79</v>
      </c>
      <c r="E21" s="3">
        <v>300</v>
      </c>
      <c r="F21" s="12" t="s">
        <v>82</v>
      </c>
      <c r="G21" s="23">
        <v>47.2</v>
      </c>
      <c r="H21" s="9">
        <f t="shared" si="1"/>
        <v>0.15733333333333335</v>
      </c>
      <c r="I21" s="26">
        <f t="shared" si="0"/>
        <v>157.33333333333334</v>
      </c>
      <c r="L21" s="3" t="s">
        <v>72</v>
      </c>
      <c r="M21" s="3">
        <v>1</v>
      </c>
    </row>
    <row r="22" spans="1:14">
      <c r="A22" s="25" t="s">
        <v>88</v>
      </c>
      <c r="B22" s="3" t="s">
        <v>89</v>
      </c>
      <c r="C22" s="3" t="s">
        <v>45</v>
      </c>
      <c r="D22" s="3" t="s">
        <v>45</v>
      </c>
      <c r="E22" s="3">
        <v>300</v>
      </c>
      <c r="F22" s="12" t="s">
        <v>90</v>
      </c>
      <c r="G22" s="23">
        <v>62.99</v>
      </c>
      <c r="H22" s="9">
        <f t="shared" si="1"/>
        <v>0.20996666666666666</v>
      </c>
      <c r="I22" s="26">
        <f t="shared" si="0"/>
        <v>209.96666666666667</v>
      </c>
      <c r="L22" s="3" t="s">
        <v>295</v>
      </c>
      <c r="M22" s="3">
        <v>1</v>
      </c>
    </row>
    <row r="23" spans="1:14">
      <c r="A23" s="25" t="s">
        <v>88</v>
      </c>
      <c r="B23" s="3" t="s">
        <v>93</v>
      </c>
      <c r="C23" s="3" t="s">
        <v>45</v>
      </c>
      <c r="D23" s="3" t="s">
        <v>45</v>
      </c>
      <c r="E23" s="3">
        <v>200</v>
      </c>
      <c r="F23" s="12" t="s">
        <v>94</v>
      </c>
      <c r="G23" s="23">
        <v>27.99</v>
      </c>
      <c r="H23" s="9">
        <f>G23/E23</f>
        <v>0.13994999999999999</v>
      </c>
      <c r="I23" s="26">
        <f t="shared" si="0"/>
        <v>139.94999999999999</v>
      </c>
      <c r="L23" s="3" t="s">
        <v>258</v>
      </c>
      <c r="M23" s="3">
        <v>1</v>
      </c>
    </row>
    <row r="24" spans="1:14">
      <c r="A24" s="25" t="s">
        <v>97</v>
      </c>
      <c r="B24" s="3" t="s">
        <v>98</v>
      </c>
      <c r="C24" s="3" t="s">
        <v>99</v>
      </c>
      <c r="D24" s="3" t="s">
        <v>517</v>
      </c>
      <c r="E24" s="3">
        <v>150</v>
      </c>
      <c r="F24" s="12" t="s">
        <v>96</v>
      </c>
      <c r="G24" s="23">
        <v>20.97</v>
      </c>
      <c r="H24" s="9">
        <f t="shared" si="1"/>
        <v>0.13979999999999998</v>
      </c>
      <c r="I24" s="26">
        <f t="shared" si="0"/>
        <v>139.79999999999998</v>
      </c>
      <c r="L24" s="3" t="s">
        <v>152</v>
      </c>
      <c r="M24" s="3">
        <v>1</v>
      </c>
    </row>
    <row r="25" spans="1:14">
      <c r="A25" s="25" t="s">
        <v>102</v>
      </c>
      <c r="B25" s="3" t="s">
        <v>103</v>
      </c>
      <c r="C25" s="3" t="s">
        <v>79</v>
      </c>
      <c r="D25" s="3" t="s">
        <v>79</v>
      </c>
      <c r="E25" s="3">
        <v>75</v>
      </c>
      <c r="F25" s="12" t="s">
        <v>104</v>
      </c>
      <c r="G25" s="23">
        <v>29</v>
      </c>
      <c r="H25" s="9">
        <f t="shared" si="1"/>
        <v>0.38666666666666666</v>
      </c>
      <c r="I25" s="26">
        <f t="shared" si="0"/>
        <v>386.66666666666669</v>
      </c>
      <c r="L25" s="3" t="s">
        <v>338</v>
      </c>
      <c r="M25" s="3">
        <v>1</v>
      </c>
    </row>
    <row r="26" spans="1:14">
      <c r="A26" s="25" t="s">
        <v>102</v>
      </c>
      <c r="B26" s="3" t="s">
        <v>103</v>
      </c>
      <c r="C26" s="3" t="s">
        <v>79</v>
      </c>
      <c r="D26" s="3" t="s">
        <v>79</v>
      </c>
      <c r="E26" s="3">
        <v>200</v>
      </c>
      <c r="F26" s="12" t="s">
        <v>106</v>
      </c>
      <c r="G26" s="23">
        <v>54.33</v>
      </c>
      <c r="H26" s="9">
        <f t="shared" si="1"/>
        <v>0.27165</v>
      </c>
      <c r="I26" s="26">
        <f t="shared" si="0"/>
        <v>271.64999999999998</v>
      </c>
      <c r="L26" s="3" t="s">
        <v>113</v>
      </c>
      <c r="M26" s="3">
        <v>1</v>
      </c>
    </row>
    <row r="27" spans="1:14">
      <c r="A27" s="25" t="s">
        <v>109</v>
      </c>
      <c r="B27" s="3" t="s">
        <v>110</v>
      </c>
      <c r="C27" s="3" t="s">
        <v>111</v>
      </c>
      <c r="D27" s="3" t="s">
        <v>79</v>
      </c>
      <c r="E27" s="3">
        <v>195</v>
      </c>
      <c r="F27" s="12" t="s">
        <v>108</v>
      </c>
      <c r="G27" s="23">
        <v>59.99</v>
      </c>
      <c r="H27" s="9">
        <f t="shared" si="1"/>
        <v>0.30764102564102563</v>
      </c>
      <c r="I27" s="26">
        <f t="shared" si="0"/>
        <v>307.64102564102564</v>
      </c>
      <c r="L27" s="3" t="s">
        <v>329</v>
      </c>
      <c r="M27" s="3">
        <v>1</v>
      </c>
    </row>
    <row r="28" spans="1:14">
      <c r="A28" s="25" t="s">
        <v>113</v>
      </c>
      <c r="B28" s="3" t="s">
        <v>114</v>
      </c>
      <c r="C28" s="3" t="s">
        <v>115</v>
      </c>
      <c r="D28" s="3" t="s">
        <v>79</v>
      </c>
      <c r="E28" s="3">
        <v>180</v>
      </c>
      <c r="F28" s="12" t="s">
        <v>116</v>
      </c>
      <c r="G28" s="23">
        <v>35</v>
      </c>
      <c r="H28" s="9">
        <f t="shared" si="1"/>
        <v>0.19444444444444445</v>
      </c>
      <c r="I28" s="26">
        <f t="shared" si="0"/>
        <v>194.44444444444446</v>
      </c>
      <c r="L28" s="3" t="s">
        <v>278</v>
      </c>
      <c r="M28" s="3">
        <v>1</v>
      </c>
    </row>
    <row r="29" spans="1:14">
      <c r="A29" s="25" t="s">
        <v>119</v>
      </c>
      <c r="B29" s="3" t="s">
        <v>120</v>
      </c>
      <c r="C29" s="3" t="s">
        <v>45</v>
      </c>
      <c r="D29" s="3" t="s">
        <v>45</v>
      </c>
      <c r="E29" s="3">
        <v>120</v>
      </c>
      <c r="F29" s="12" t="s">
        <v>121</v>
      </c>
      <c r="G29" s="23">
        <v>21.03</v>
      </c>
      <c r="H29" s="9">
        <f t="shared" si="1"/>
        <v>0.17525000000000002</v>
      </c>
      <c r="I29" s="26">
        <f t="shared" si="0"/>
        <v>175.25000000000003</v>
      </c>
      <c r="L29" s="3" t="s">
        <v>139</v>
      </c>
      <c r="M29" s="3">
        <v>1</v>
      </c>
    </row>
    <row r="30" spans="1:14">
      <c r="A30" s="25" t="s">
        <v>124</v>
      </c>
      <c r="B30" s="3" t="s">
        <v>125</v>
      </c>
      <c r="C30" s="3" t="s">
        <v>126</v>
      </c>
      <c r="D30" s="3" t="s">
        <v>79</v>
      </c>
      <c r="E30" s="3">
        <v>150</v>
      </c>
      <c r="F30" s="12" t="s">
        <v>123</v>
      </c>
      <c r="G30" s="23">
        <v>48</v>
      </c>
      <c r="H30" s="9">
        <f t="shared" si="1"/>
        <v>0.32</v>
      </c>
      <c r="I30" s="26">
        <f t="shared" si="0"/>
        <v>320</v>
      </c>
      <c r="L30" s="3" t="s">
        <v>274</v>
      </c>
      <c r="M30" s="3">
        <v>1</v>
      </c>
    </row>
    <row r="31" spans="1:14">
      <c r="A31" s="25" t="s">
        <v>129</v>
      </c>
      <c r="B31" s="3" t="s">
        <v>130</v>
      </c>
      <c r="C31" s="3" t="s">
        <v>131</v>
      </c>
      <c r="D31" s="3" t="s">
        <v>79</v>
      </c>
      <c r="E31" s="3">
        <v>246</v>
      </c>
      <c r="F31" s="12" t="s">
        <v>132</v>
      </c>
      <c r="G31" s="23">
        <v>47.96</v>
      </c>
      <c r="H31" s="9">
        <f t="shared" si="1"/>
        <v>0.19495934959349595</v>
      </c>
      <c r="I31" s="26">
        <f t="shared" si="0"/>
        <v>194.95934959349594</v>
      </c>
      <c r="L31" s="3" t="s">
        <v>182</v>
      </c>
      <c r="M31" s="3">
        <v>1</v>
      </c>
    </row>
    <row r="32" spans="1:14">
      <c r="A32" s="25" t="s">
        <v>135</v>
      </c>
      <c r="B32" s="3" t="s">
        <v>136</v>
      </c>
      <c r="C32" s="3" t="s">
        <v>45</v>
      </c>
      <c r="D32" s="3" t="s">
        <v>45</v>
      </c>
      <c r="E32" s="3">
        <v>125</v>
      </c>
      <c r="F32" s="12" t="s">
        <v>134</v>
      </c>
      <c r="G32" s="23">
        <v>47.96</v>
      </c>
      <c r="H32" s="9">
        <f t="shared" si="1"/>
        <v>0.38368000000000002</v>
      </c>
      <c r="I32" s="26">
        <f t="shared" si="0"/>
        <v>383.68</v>
      </c>
      <c r="L32" s="3" t="s">
        <v>97</v>
      </c>
      <c r="M32" s="3">
        <v>1</v>
      </c>
    </row>
    <row r="33" spans="1:13">
      <c r="A33" s="25" t="s">
        <v>139</v>
      </c>
      <c r="B33" s="3" t="s">
        <v>140</v>
      </c>
      <c r="C33" s="3" t="s">
        <v>45</v>
      </c>
      <c r="D33" s="3" t="s">
        <v>45</v>
      </c>
      <c r="E33" s="3">
        <v>120</v>
      </c>
      <c r="F33" s="12" t="s">
        <v>141</v>
      </c>
      <c r="G33" s="23">
        <v>32.950000000000003</v>
      </c>
      <c r="H33" s="9">
        <f t="shared" si="1"/>
        <v>0.27458333333333335</v>
      </c>
      <c r="I33" s="26">
        <f t="shared" si="0"/>
        <v>274.58333333333337</v>
      </c>
      <c r="L33" s="3" t="s">
        <v>268</v>
      </c>
      <c r="M33" s="3">
        <v>1</v>
      </c>
    </row>
    <row r="34" spans="1:13">
      <c r="A34" s="25" t="s">
        <v>144</v>
      </c>
      <c r="B34" s="3" t="s">
        <v>145</v>
      </c>
      <c r="C34" s="3" t="s">
        <v>146</v>
      </c>
      <c r="D34" s="3" t="s">
        <v>79</v>
      </c>
      <c r="E34" s="3">
        <v>300</v>
      </c>
      <c r="F34" s="12" t="s">
        <v>147</v>
      </c>
      <c r="G34" s="23">
        <v>39.9</v>
      </c>
      <c r="H34" s="9">
        <f t="shared" si="1"/>
        <v>0.13300000000000001</v>
      </c>
      <c r="I34" s="26">
        <f t="shared" si="0"/>
        <v>133</v>
      </c>
      <c r="L34" s="3" t="s">
        <v>124</v>
      </c>
      <c r="M34" s="3">
        <v>1</v>
      </c>
    </row>
    <row r="35" spans="1:13">
      <c r="A35" s="25" t="s">
        <v>144</v>
      </c>
      <c r="B35" s="3" t="s">
        <v>145</v>
      </c>
      <c r="C35" s="3" t="s">
        <v>149</v>
      </c>
      <c r="D35" s="3" t="s">
        <v>523</v>
      </c>
      <c r="E35" s="3">
        <v>300</v>
      </c>
      <c r="F35" s="12" t="s">
        <v>150</v>
      </c>
      <c r="G35" s="23">
        <v>59.9</v>
      </c>
      <c r="H35" s="9">
        <f t="shared" si="1"/>
        <v>0.19966666666666666</v>
      </c>
      <c r="I35" s="26">
        <f t="shared" si="0"/>
        <v>199.66666666666666</v>
      </c>
      <c r="L35" s="3" t="s">
        <v>281</v>
      </c>
      <c r="M35" s="3">
        <v>1</v>
      </c>
    </row>
    <row r="36" spans="1:13">
      <c r="A36" s="25" t="s">
        <v>152</v>
      </c>
      <c r="B36" s="3" t="s">
        <v>153</v>
      </c>
      <c r="C36" s="3" t="s">
        <v>154</v>
      </c>
      <c r="D36" s="3" t="s">
        <v>79</v>
      </c>
      <c r="E36" s="3">
        <v>150</v>
      </c>
      <c r="F36" s="12" t="s">
        <v>151</v>
      </c>
      <c r="G36" s="23">
        <v>55</v>
      </c>
      <c r="H36" s="9">
        <f t="shared" si="1"/>
        <v>0.36666666666666664</v>
      </c>
      <c r="I36" s="26">
        <f t="shared" si="0"/>
        <v>366.66666666666663</v>
      </c>
      <c r="L36" s="3" t="s">
        <v>59</v>
      </c>
      <c r="M36" s="3">
        <v>1</v>
      </c>
    </row>
    <row r="37" spans="1:13">
      <c r="A37" s="25" t="s">
        <v>156</v>
      </c>
      <c r="B37" s="3" t="s">
        <v>157</v>
      </c>
      <c r="C37" s="3" t="s">
        <v>158</v>
      </c>
      <c r="D37" s="3" t="s">
        <v>524</v>
      </c>
      <c r="E37" s="3">
        <v>300</v>
      </c>
      <c r="F37" s="12" t="s">
        <v>155</v>
      </c>
      <c r="G37" s="23">
        <v>59.95</v>
      </c>
      <c r="H37" s="9">
        <f t="shared" si="1"/>
        <v>0.19983333333333334</v>
      </c>
      <c r="I37" s="26">
        <f t="shared" si="0"/>
        <v>199.83333333333334</v>
      </c>
      <c r="L37" s="3" t="s">
        <v>346</v>
      </c>
      <c r="M37" s="3">
        <v>1</v>
      </c>
    </row>
    <row r="38" spans="1:13">
      <c r="A38" s="25" t="s">
        <v>161</v>
      </c>
      <c r="B38" s="3" t="s">
        <v>162</v>
      </c>
      <c r="C38" s="3" t="s">
        <v>163</v>
      </c>
      <c r="D38" s="3" t="s">
        <v>525</v>
      </c>
      <c r="E38" s="3">
        <v>75</v>
      </c>
      <c r="F38" s="12" t="s">
        <v>164</v>
      </c>
      <c r="G38" s="23">
        <v>39.950000000000003</v>
      </c>
      <c r="H38" s="9">
        <f t="shared" si="1"/>
        <v>0.53266666666666673</v>
      </c>
      <c r="I38" s="26">
        <f t="shared" si="0"/>
        <v>532.66666666666674</v>
      </c>
      <c r="L38" s="3" t="s">
        <v>77</v>
      </c>
      <c r="M38" s="3">
        <v>1</v>
      </c>
    </row>
    <row r="39" spans="1:13">
      <c r="A39" s="25" t="s">
        <v>161</v>
      </c>
      <c r="B39" s="3" t="s">
        <v>162</v>
      </c>
      <c r="C39" s="14" t="s">
        <v>163</v>
      </c>
      <c r="D39" s="3" t="s">
        <v>525</v>
      </c>
      <c r="E39" s="3">
        <v>150</v>
      </c>
      <c r="F39" s="12" t="s">
        <v>166</v>
      </c>
      <c r="G39" s="23">
        <v>40</v>
      </c>
      <c r="H39" s="9">
        <f t="shared" si="1"/>
        <v>0.26666666666666666</v>
      </c>
      <c r="I39" s="26">
        <f t="shared" si="0"/>
        <v>266.66666666666669</v>
      </c>
      <c r="L39" s="3" t="s">
        <v>119</v>
      </c>
      <c r="M39" s="3">
        <v>1</v>
      </c>
    </row>
    <row r="40" spans="1:13">
      <c r="A40" s="25" t="s">
        <v>161</v>
      </c>
      <c r="B40" s="3" t="s">
        <v>162</v>
      </c>
      <c r="C40" s="3" t="s">
        <v>163</v>
      </c>
      <c r="D40" s="3" t="s">
        <v>525</v>
      </c>
      <c r="E40" s="3">
        <v>300</v>
      </c>
      <c r="F40" s="12" t="s">
        <v>169</v>
      </c>
      <c r="G40" s="23">
        <v>99.95</v>
      </c>
      <c r="H40" s="9">
        <f t="shared" si="1"/>
        <v>0.33316666666666667</v>
      </c>
      <c r="I40" s="26">
        <f t="shared" si="0"/>
        <v>333.16666666666669</v>
      </c>
      <c r="L40" s="3" t="s">
        <v>83</v>
      </c>
      <c r="M40" s="3">
        <v>1</v>
      </c>
    </row>
    <row r="41" spans="1:13">
      <c r="A41" s="25" t="s">
        <v>171</v>
      </c>
      <c r="B41" s="3" t="s">
        <v>172</v>
      </c>
      <c r="C41" s="3" t="s">
        <v>173</v>
      </c>
      <c r="D41" s="3" t="s">
        <v>79</v>
      </c>
      <c r="E41" s="3">
        <v>200</v>
      </c>
      <c r="F41" s="12" t="s">
        <v>174</v>
      </c>
      <c r="G41" s="23">
        <v>36.85</v>
      </c>
      <c r="H41" s="9">
        <f t="shared" si="1"/>
        <v>0.18425</v>
      </c>
      <c r="I41" s="26">
        <f t="shared" si="0"/>
        <v>184.25</v>
      </c>
      <c r="L41" s="3" t="s">
        <v>201</v>
      </c>
      <c r="M41" s="3">
        <v>1</v>
      </c>
    </row>
    <row r="42" spans="1:13">
      <c r="A42" s="25" t="s">
        <v>171</v>
      </c>
      <c r="B42" s="3" t="s">
        <v>172</v>
      </c>
      <c r="C42" s="3" t="s">
        <v>176</v>
      </c>
      <c r="D42" s="3" t="s">
        <v>515</v>
      </c>
      <c r="E42" s="3">
        <v>200</v>
      </c>
      <c r="F42" s="12" t="s">
        <v>177</v>
      </c>
      <c r="G42" s="23">
        <v>33.950000000000003</v>
      </c>
      <c r="H42" s="9">
        <f t="shared" si="1"/>
        <v>0.16975000000000001</v>
      </c>
      <c r="I42" s="26">
        <f t="shared" si="0"/>
        <v>169.75</v>
      </c>
      <c r="L42" s="3" t="s">
        <v>308</v>
      </c>
      <c r="M42" s="3">
        <v>1</v>
      </c>
    </row>
    <row r="43" spans="1:13">
      <c r="A43" s="25" t="s">
        <v>171</v>
      </c>
      <c r="B43" s="3" t="s">
        <v>172</v>
      </c>
      <c r="C43" s="3" t="s">
        <v>179</v>
      </c>
      <c r="D43" s="3" t="s">
        <v>526</v>
      </c>
      <c r="E43" s="3">
        <v>200</v>
      </c>
      <c r="F43" s="12" t="s">
        <v>180</v>
      </c>
      <c r="G43" s="23">
        <v>38.200000000000003</v>
      </c>
      <c r="H43" s="9">
        <f t="shared" si="1"/>
        <v>0.191</v>
      </c>
      <c r="I43" s="26">
        <f t="shared" si="0"/>
        <v>191</v>
      </c>
      <c r="L43" s="3" t="s">
        <v>68</v>
      </c>
      <c r="M43" s="3">
        <v>1</v>
      </c>
    </row>
    <row r="44" spans="1:13">
      <c r="A44" s="25" t="s">
        <v>182</v>
      </c>
      <c r="B44" s="3" t="s">
        <v>183</v>
      </c>
      <c r="C44" s="3" t="s">
        <v>184</v>
      </c>
      <c r="D44" s="3" t="s">
        <v>524</v>
      </c>
      <c r="E44" s="3">
        <v>336</v>
      </c>
      <c r="F44" s="12" t="s">
        <v>185</v>
      </c>
      <c r="G44" s="23">
        <v>44.96</v>
      </c>
      <c r="H44" s="9">
        <f t="shared" si="1"/>
        <v>0.13380952380952382</v>
      </c>
      <c r="I44" s="26">
        <f t="shared" si="0"/>
        <v>133.80952380952382</v>
      </c>
      <c r="L44" s="3" t="s">
        <v>342</v>
      </c>
      <c r="M44" s="3">
        <v>1</v>
      </c>
    </row>
    <row r="45" spans="1:13">
      <c r="A45" s="25" t="s">
        <v>188</v>
      </c>
      <c r="B45" s="3" t="s">
        <v>189</v>
      </c>
      <c r="C45" s="3" t="s">
        <v>45</v>
      </c>
      <c r="D45" s="3" t="s">
        <v>45</v>
      </c>
      <c r="E45" s="3">
        <v>300</v>
      </c>
      <c r="F45" s="12" t="s">
        <v>190</v>
      </c>
      <c r="G45" s="23">
        <v>30.95</v>
      </c>
      <c r="H45" s="9">
        <f t="shared" si="1"/>
        <v>0.10316666666666667</v>
      </c>
      <c r="I45" s="26">
        <f t="shared" si="0"/>
        <v>103.16666666666667</v>
      </c>
      <c r="L45" s="3" t="s">
        <v>284</v>
      </c>
      <c r="M45" s="3">
        <v>1</v>
      </c>
    </row>
    <row r="46" spans="1:13">
      <c r="A46" s="25" t="s">
        <v>193</v>
      </c>
      <c r="B46" s="3" t="s">
        <v>194</v>
      </c>
      <c r="C46" s="3" t="s">
        <v>158</v>
      </c>
      <c r="D46" s="3" t="s">
        <v>524</v>
      </c>
      <c r="E46" s="3">
        <v>250</v>
      </c>
      <c r="F46" s="12" t="s">
        <v>192</v>
      </c>
      <c r="G46" s="23">
        <v>59</v>
      </c>
      <c r="H46" s="9">
        <f t="shared" si="1"/>
        <v>0.23599999999999999</v>
      </c>
      <c r="I46" s="26">
        <f t="shared" si="0"/>
        <v>236</v>
      </c>
      <c r="L46" s="3" t="s">
        <v>298</v>
      </c>
      <c r="M46" s="3">
        <v>1</v>
      </c>
    </row>
    <row r="47" spans="1:13">
      <c r="A47" s="25" t="s">
        <v>193</v>
      </c>
      <c r="B47" s="3" t="s">
        <v>196</v>
      </c>
      <c r="C47" s="3" t="s">
        <v>45</v>
      </c>
      <c r="D47" s="3" t="s">
        <v>45</v>
      </c>
      <c r="E47" s="3">
        <v>250</v>
      </c>
      <c r="F47" s="12" t="s">
        <v>195</v>
      </c>
      <c r="G47" s="23">
        <v>49.5</v>
      </c>
      <c r="H47" s="9">
        <f t="shared" si="1"/>
        <v>0.19800000000000001</v>
      </c>
      <c r="I47" s="26">
        <f t="shared" si="0"/>
        <v>198</v>
      </c>
      <c r="L47" s="3" t="s">
        <v>210</v>
      </c>
      <c r="M47" s="3">
        <v>1</v>
      </c>
    </row>
    <row r="48" spans="1:13">
      <c r="A48" s="25" t="s">
        <v>198</v>
      </c>
      <c r="B48" s="3" t="s">
        <v>199</v>
      </c>
      <c r="C48" s="3" t="s">
        <v>45</v>
      </c>
      <c r="D48" s="3" t="s">
        <v>45</v>
      </c>
      <c r="E48" s="3">
        <v>80</v>
      </c>
      <c r="F48" s="12" t="s">
        <v>197</v>
      </c>
      <c r="G48" s="23">
        <v>33.15</v>
      </c>
      <c r="H48" s="9">
        <f t="shared" si="1"/>
        <v>0.41437499999999999</v>
      </c>
      <c r="I48" s="26">
        <f t="shared" si="0"/>
        <v>414.375</v>
      </c>
      <c r="L48" s="3" t="s">
        <v>320</v>
      </c>
      <c r="M48" s="3">
        <v>1</v>
      </c>
    </row>
    <row r="49" spans="1:13">
      <c r="A49" s="25" t="s">
        <v>201</v>
      </c>
      <c r="B49" s="3" t="s">
        <v>202</v>
      </c>
      <c r="C49" s="3" t="s">
        <v>79</v>
      </c>
      <c r="D49" s="3" t="s">
        <v>79</v>
      </c>
      <c r="E49" s="3">
        <v>200</v>
      </c>
      <c r="F49" s="12" t="s">
        <v>203</v>
      </c>
      <c r="G49" s="23">
        <v>42.7</v>
      </c>
      <c r="H49" s="9">
        <f t="shared" si="1"/>
        <v>0.21350000000000002</v>
      </c>
      <c r="I49" s="26">
        <f t="shared" si="0"/>
        <v>213.50000000000003</v>
      </c>
      <c r="L49" s="3" t="s">
        <v>305</v>
      </c>
      <c r="M49" s="3">
        <v>1</v>
      </c>
    </row>
    <row r="50" spans="1:13">
      <c r="A50" s="25" t="s">
        <v>206</v>
      </c>
      <c r="B50" s="3" t="s">
        <v>207</v>
      </c>
      <c r="C50" s="3" t="s">
        <v>208</v>
      </c>
      <c r="D50" s="3" t="s">
        <v>526</v>
      </c>
      <c r="E50" s="3">
        <v>150</v>
      </c>
      <c r="F50" s="12" t="s">
        <v>205</v>
      </c>
      <c r="G50" s="23">
        <v>34.5</v>
      </c>
      <c r="H50" s="9">
        <f t="shared" si="1"/>
        <v>0.23</v>
      </c>
      <c r="I50" s="26">
        <f t="shared" si="0"/>
        <v>230</v>
      </c>
      <c r="L50" s="3" t="s">
        <v>313</v>
      </c>
      <c r="M50" s="3">
        <v>1</v>
      </c>
    </row>
    <row r="51" spans="1:13">
      <c r="A51" s="25" t="s">
        <v>210</v>
      </c>
      <c r="B51" s="3" t="s">
        <v>211</v>
      </c>
      <c r="C51" s="3" t="s">
        <v>212</v>
      </c>
      <c r="D51" s="3" t="s">
        <v>79</v>
      </c>
      <c r="E51" s="3">
        <v>300</v>
      </c>
      <c r="F51" s="12" t="s">
        <v>209</v>
      </c>
      <c r="G51" s="23">
        <v>59.95</v>
      </c>
      <c r="H51" s="9">
        <f t="shared" si="1"/>
        <v>0.19983333333333334</v>
      </c>
      <c r="I51" s="26">
        <f t="shared" si="0"/>
        <v>199.83333333333334</v>
      </c>
      <c r="L51" s="3" t="s">
        <v>317</v>
      </c>
      <c r="M51" s="3">
        <v>1</v>
      </c>
    </row>
    <row r="52" spans="1:13">
      <c r="A52" s="25" t="s">
        <v>214</v>
      </c>
      <c r="B52" s="3" t="s">
        <v>215</v>
      </c>
      <c r="C52" s="3" t="s">
        <v>216</v>
      </c>
      <c r="D52" s="3" t="s">
        <v>525</v>
      </c>
      <c r="E52" s="3">
        <v>308</v>
      </c>
      <c r="F52" s="12" t="s">
        <v>213</v>
      </c>
      <c r="G52" s="23">
        <v>65</v>
      </c>
      <c r="H52" s="9">
        <f t="shared" si="1"/>
        <v>0.21103896103896103</v>
      </c>
      <c r="I52" s="26">
        <f t="shared" si="0"/>
        <v>211.03896103896102</v>
      </c>
      <c r="L52" s="3" t="s">
        <v>214</v>
      </c>
      <c r="M52" s="3">
        <v>1</v>
      </c>
    </row>
    <row r="53" spans="1:13">
      <c r="A53" s="25" t="s">
        <v>55</v>
      </c>
      <c r="B53" s="3" t="s">
        <v>56</v>
      </c>
      <c r="C53" s="3" t="s">
        <v>45</v>
      </c>
      <c r="D53" s="3" t="s">
        <v>45</v>
      </c>
      <c r="E53" s="3">
        <v>300</v>
      </c>
      <c r="F53" s="12" t="s">
        <v>217</v>
      </c>
      <c r="G53" s="23">
        <v>15</v>
      </c>
      <c r="H53" s="9">
        <f t="shared" si="1"/>
        <v>0.05</v>
      </c>
      <c r="I53" s="26">
        <f t="shared" si="0"/>
        <v>50</v>
      </c>
      <c r="L53" s="3" t="s">
        <v>228</v>
      </c>
      <c r="M53" s="3">
        <v>1</v>
      </c>
    </row>
    <row r="54" spans="1:13">
      <c r="A54" s="25" t="s">
        <v>55</v>
      </c>
      <c r="B54" s="3" t="s">
        <v>56</v>
      </c>
      <c r="C54" s="3" t="s">
        <v>45</v>
      </c>
      <c r="D54" s="3" t="s">
        <v>45</v>
      </c>
      <c r="E54" s="3">
        <v>450</v>
      </c>
      <c r="F54" s="12" t="s">
        <v>219</v>
      </c>
      <c r="G54" s="23">
        <v>25</v>
      </c>
      <c r="H54" s="9">
        <f t="shared" si="1"/>
        <v>5.5555555555555552E-2</v>
      </c>
      <c r="I54" s="26">
        <f t="shared" si="0"/>
        <v>55.55555555555555</v>
      </c>
      <c r="L54" s="3" t="s">
        <v>63</v>
      </c>
      <c r="M54" s="3">
        <v>1</v>
      </c>
    </row>
    <row r="55" spans="1:13">
      <c r="A55" s="25" t="s">
        <v>221</v>
      </c>
      <c r="B55" s="3" t="s">
        <v>222</v>
      </c>
      <c r="C55" s="3" t="s">
        <v>223</v>
      </c>
      <c r="D55" s="3" t="s">
        <v>517</v>
      </c>
      <c r="E55" s="3">
        <v>250</v>
      </c>
      <c r="F55" s="12" t="s">
        <v>220</v>
      </c>
      <c r="G55" s="23">
        <v>30</v>
      </c>
      <c r="H55" s="9">
        <f t="shared" si="1"/>
        <v>0.12</v>
      </c>
      <c r="I55" s="26">
        <f t="shared" si="0"/>
        <v>120</v>
      </c>
      <c r="L55" s="3" t="s">
        <v>333</v>
      </c>
      <c r="M55" s="3">
        <v>1</v>
      </c>
    </row>
    <row r="56" spans="1:13">
      <c r="A56" s="25" t="s">
        <v>224</v>
      </c>
      <c r="B56" s="3" t="s">
        <v>225</v>
      </c>
      <c r="C56" s="3" t="s">
        <v>45</v>
      </c>
      <c r="D56" s="3" t="s">
        <v>45</v>
      </c>
      <c r="E56" s="3">
        <v>170</v>
      </c>
      <c r="F56" s="12" t="s">
        <v>226</v>
      </c>
      <c r="G56" s="23">
        <v>19.73</v>
      </c>
      <c r="H56" s="9">
        <f t="shared" si="1"/>
        <v>0.11605882352941177</v>
      </c>
      <c r="I56" s="26">
        <f t="shared" si="0"/>
        <v>116.05882352941177</v>
      </c>
      <c r="L56" s="3" t="s">
        <v>206</v>
      </c>
      <c r="M56" s="3">
        <v>1</v>
      </c>
    </row>
    <row r="57" spans="1:13">
      <c r="A57" s="25" t="s">
        <v>228</v>
      </c>
      <c r="B57" s="3" t="s">
        <v>229</v>
      </c>
      <c r="C57" s="3" t="s">
        <v>230</v>
      </c>
      <c r="D57" s="3" t="s">
        <v>526</v>
      </c>
      <c r="E57" s="3">
        <v>300</v>
      </c>
      <c r="F57" s="12" t="s">
        <v>231</v>
      </c>
      <c r="G57" s="23">
        <v>54.95</v>
      </c>
      <c r="H57" s="9">
        <f t="shared" si="1"/>
        <v>0.18316666666666667</v>
      </c>
      <c r="I57" s="26">
        <f t="shared" si="0"/>
        <v>183.16666666666669</v>
      </c>
      <c r="L57" s="3" t="s">
        <v>300</v>
      </c>
      <c r="M57" s="3">
        <v>1</v>
      </c>
    </row>
    <row r="58" spans="1:13">
      <c r="A58" s="25" t="s">
        <v>234</v>
      </c>
      <c r="B58" s="3" t="s">
        <v>235</v>
      </c>
      <c r="C58" s="3" t="s">
        <v>45</v>
      </c>
      <c r="D58" s="3" t="s">
        <v>45</v>
      </c>
      <c r="E58" s="3">
        <v>150</v>
      </c>
      <c r="F58" s="12" t="s">
        <v>236</v>
      </c>
      <c r="G58" s="23">
        <v>44.95</v>
      </c>
      <c r="H58" s="9">
        <f t="shared" si="1"/>
        <v>0.29966666666666669</v>
      </c>
      <c r="I58" s="26">
        <f t="shared" si="0"/>
        <v>299.66666666666669</v>
      </c>
      <c r="L58" s="3" t="s">
        <v>234</v>
      </c>
      <c r="M58" s="3">
        <v>1</v>
      </c>
    </row>
    <row r="59" spans="1:13">
      <c r="A59" s="25" t="s">
        <v>238</v>
      </c>
      <c r="B59" s="3" t="s">
        <v>153</v>
      </c>
      <c r="C59" s="3" t="s">
        <v>239</v>
      </c>
      <c r="D59" s="3" t="s">
        <v>523</v>
      </c>
      <c r="E59" s="3">
        <v>300</v>
      </c>
      <c r="F59" s="12" t="s">
        <v>240</v>
      </c>
      <c r="G59" s="23">
        <v>71.2</v>
      </c>
      <c r="H59" s="9">
        <f t="shared" si="1"/>
        <v>0.23733333333333334</v>
      </c>
      <c r="I59" s="26">
        <f t="shared" si="0"/>
        <v>237.33333333333334</v>
      </c>
      <c r="L59" s="3" t="s">
        <v>156</v>
      </c>
      <c r="M59" s="3">
        <v>1</v>
      </c>
    </row>
    <row r="60" spans="1:13">
      <c r="A60" s="25" t="s">
        <v>527</v>
      </c>
      <c r="B60" s="3" t="s">
        <v>244</v>
      </c>
      <c r="C60" s="3" t="s">
        <v>79</v>
      </c>
      <c r="D60" s="3" t="s">
        <v>79</v>
      </c>
      <c r="E60" s="3">
        <v>135</v>
      </c>
      <c r="F60" s="12" t="s">
        <v>242</v>
      </c>
      <c r="G60" s="23">
        <v>35</v>
      </c>
      <c r="H60" s="9">
        <f t="shared" si="1"/>
        <v>0.25925925925925924</v>
      </c>
      <c r="I60" s="26">
        <f t="shared" si="0"/>
        <v>259.25925925925924</v>
      </c>
      <c r="L60" s="3" t="s">
        <v>198</v>
      </c>
      <c r="M60" s="3">
        <v>1</v>
      </c>
    </row>
    <row r="61" spans="1:13">
      <c r="A61" s="25" t="s">
        <v>527</v>
      </c>
      <c r="B61" s="3" t="s">
        <v>246</v>
      </c>
      <c r="C61" s="3" t="s">
        <v>79</v>
      </c>
      <c r="D61" s="3" t="s">
        <v>79</v>
      </c>
      <c r="E61" s="3">
        <v>135</v>
      </c>
      <c r="F61" s="12" t="s">
        <v>245</v>
      </c>
      <c r="G61" s="23">
        <v>37</v>
      </c>
      <c r="H61" s="9">
        <f t="shared" si="1"/>
        <v>0.27407407407407408</v>
      </c>
      <c r="I61" s="26">
        <f t="shared" si="0"/>
        <v>274.07407407407408</v>
      </c>
      <c r="L61" s="3" t="s">
        <v>326</v>
      </c>
      <c r="M61" s="3">
        <v>1</v>
      </c>
    </row>
    <row r="62" spans="1:13">
      <c r="A62" s="25" t="s">
        <v>248</v>
      </c>
      <c r="B62" s="3" t="s">
        <v>249</v>
      </c>
      <c r="C62" s="3" t="s">
        <v>45</v>
      </c>
      <c r="D62" s="3" t="s">
        <v>45</v>
      </c>
      <c r="E62" s="3">
        <v>300</v>
      </c>
      <c r="F62" s="12" t="s">
        <v>250</v>
      </c>
      <c r="G62" s="23">
        <v>78.95</v>
      </c>
      <c r="H62" s="9">
        <f t="shared" si="1"/>
        <v>0.26316666666666666</v>
      </c>
      <c r="I62" s="26">
        <f t="shared" si="0"/>
        <v>263.16666666666669</v>
      </c>
      <c r="L62" s="3" t="s">
        <v>109</v>
      </c>
      <c r="M62" s="3">
        <v>1</v>
      </c>
    </row>
    <row r="63" spans="1:13">
      <c r="A63" s="25" t="s">
        <v>252</v>
      </c>
      <c r="B63" s="3" t="s">
        <v>253</v>
      </c>
      <c r="C63" s="3" t="s">
        <v>528</v>
      </c>
      <c r="D63" s="3" t="s">
        <v>517</v>
      </c>
      <c r="E63" s="3">
        <v>240</v>
      </c>
      <c r="F63" s="12" t="s">
        <v>255</v>
      </c>
      <c r="G63" s="23">
        <v>44.96</v>
      </c>
      <c r="H63" s="9">
        <f t="shared" si="1"/>
        <v>0.18733333333333332</v>
      </c>
      <c r="I63" s="26">
        <f t="shared" si="0"/>
        <v>187.33333333333331</v>
      </c>
      <c r="L63" s="3" t="s">
        <v>264</v>
      </c>
      <c r="M63" s="3">
        <v>1</v>
      </c>
    </row>
    <row r="64" spans="1:13">
      <c r="A64" s="25" t="s">
        <v>258</v>
      </c>
      <c r="B64" s="3" t="s">
        <v>259</v>
      </c>
      <c r="C64" s="3" t="s">
        <v>260</v>
      </c>
      <c r="D64" s="3" t="s">
        <v>523</v>
      </c>
      <c r="E64" s="3">
        <v>390</v>
      </c>
      <c r="F64" s="12" t="s">
        <v>261</v>
      </c>
      <c r="G64" s="23">
        <v>69.95</v>
      </c>
      <c r="H64" s="9">
        <f t="shared" si="1"/>
        <v>0.17935897435897435</v>
      </c>
      <c r="I64" s="26">
        <f t="shared" si="0"/>
        <v>179.35897435897436</v>
      </c>
      <c r="L64" s="3" t="s">
        <v>292</v>
      </c>
      <c r="M64" s="3">
        <v>1</v>
      </c>
    </row>
    <row r="65" spans="1:13">
      <c r="A65" s="25" t="s">
        <v>264</v>
      </c>
      <c r="B65" s="3" t="s">
        <v>265</v>
      </c>
      <c r="C65" s="3" t="s">
        <v>266</v>
      </c>
      <c r="D65" s="3" t="s">
        <v>517</v>
      </c>
      <c r="E65" s="3">
        <v>240</v>
      </c>
      <c r="F65" s="12" t="s">
        <v>263</v>
      </c>
      <c r="G65" s="23">
        <v>34.99</v>
      </c>
      <c r="H65" s="9">
        <f t="shared" si="1"/>
        <v>0.14579166666666668</v>
      </c>
      <c r="I65" s="26">
        <f t="shared" si="0"/>
        <v>145.79166666666669</v>
      </c>
      <c r="L65" s="3" t="s">
        <v>238</v>
      </c>
      <c r="M65" s="3">
        <v>1</v>
      </c>
    </row>
    <row r="66" spans="1:13">
      <c r="A66" s="25" t="s">
        <v>268</v>
      </c>
      <c r="B66" s="3" t="s">
        <v>269</v>
      </c>
      <c r="C66" s="3" t="s">
        <v>270</v>
      </c>
      <c r="D66" s="3" t="s">
        <v>525</v>
      </c>
      <c r="E66" s="3">
        <v>330</v>
      </c>
      <c r="F66" s="12" t="s">
        <v>271</v>
      </c>
      <c r="G66" s="23">
        <v>64.95</v>
      </c>
      <c r="H66" s="9">
        <f t="shared" si="1"/>
        <v>0.19681818181818184</v>
      </c>
      <c r="I66" s="26">
        <f t="shared" si="0"/>
        <v>196.81818181818184</v>
      </c>
      <c r="L66" s="3" t="s">
        <v>224</v>
      </c>
      <c r="M66" s="3">
        <v>1</v>
      </c>
    </row>
    <row r="67" spans="1:13">
      <c r="A67" s="25" t="s">
        <v>274</v>
      </c>
      <c r="B67" s="3" t="s">
        <v>275</v>
      </c>
      <c r="C67" s="3" t="s">
        <v>45</v>
      </c>
      <c r="D67" s="3" t="s">
        <v>45</v>
      </c>
      <c r="E67" s="3">
        <v>400</v>
      </c>
      <c r="F67" s="12" t="s">
        <v>273</v>
      </c>
      <c r="G67" s="23">
        <v>54.95</v>
      </c>
      <c r="H67" s="9">
        <f t="shared" si="1"/>
        <v>0.137375</v>
      </c>
      <c r="I67" s="26">
        <f t="shared" ref="I67:I88" si="2">H67*1000</f>
        <v>137.375</v>
      </c>
      <c r="L67" s="3" t="s">
        <v>538</v>
      </c>
      <c r="M67" s="3">
        <v>87</v>
      </c>
    </row>
    <row r="68" spans="1:13">
      <c r="A68" s="25" t="s">
        <v>278</v>
      </c>
      <c r="B68" s="3" t="s">
        <v>279</v>
      </c>
      <c r="C68" s="3" t="s">
        <v>45</v>
      </c>
      <c r="D68" s="3" t="s">
        <v>45</v>
      </c>
      <c r="E68" s="3">
        <v>237</v>
      </c>
      <c r="F68" s="12" t="s">
        <v>277</v>
      </c>
      <c r="G68" s="23">
        <v>34.96</v>
      </c>
      <c r="H68" s="9">
        <f t="shared" si="1"/>
        <v>0.14751054852320675</v>
      </c>
      <c r="I68" s="26">
        <f t="shared" si="2"/>
        <v>147.51054852320675</v>
      </c>
      <c r="K68" s="3" t="s">
        <v>542</v>
      </c>
      <c r="L68" s="56" t="s">
        <v>543</v>
      </c>
      <c r="M68" s="57"/>
    </row>
    <row r="69" spans="1:13">
      <c r="A69" s="25" t="s">
        <v>281</v>
      </c>
      <c r="B69" s="3" t="s">
        <v>282</v>
      </c>
      <c r="C69" s="3" t="s">
        <v>45</v>
      </c>
      <c r="D69" s="3" t="s">
        <v>45</v>
      </c>
      <c r="E69" s="3">
        <v>200</v>
      </c>
      <c r="F69" s="12" t="s">
        <v>280</v>
      </c>
      <c r="G69" s="23">
        <v>44.95</v>
      </c>
      <c r="H69" s="9">
        <f>G69/E69</f>
        <v>0.22475000000000001</v>
      </c>
      <c r="I69" s="26">
        <f t="shared" si="2"/>
        <v>224.75</v>
      </c>
    </row>
    <row r="70" spans="1:13">
      <c r="A70" s="25" t="s">
        <v>284</v>
      </c>
      <c r="B70" s="3" t="s">
        <v>285</v>
      </c>
      <c r="C70" s="3" t="s">
        <v>45</v>
      </c>
      <c r="D70" s="3" t="s">
        <v>45</v>
      </c>
      <c r="E70" s="3">
        <v>200</v>
      </c>
      <c r="F70" s="12" t="s">
        <v>283</v>
      </c>
      <c r="G70" s="23">
        <v>25.95</v>
      </c>
      <c r="H70" s="9">
        <f>G70/E70</f>
        <v>0.12975</v>
      </c>
      <c r="I70" s="26">
        <f t="shared" si="2"/>
        <v>129.75</v>
      </c>
    </row>
    <row r="71" spans="1:13">
      <c r="A71" s="25" t="s">
        <v>287</v>
      </c>
      <c r="B71" s="3" t="s">
        <v>288</v>
      </c>
      <c r="C71" s="3" t="s">
        <v>45</v>
      </c>
      <c r="D71" s="3" t="s">
        <v>45</v>
      </c>
      <c r="E71" s="3">
        <v>200</v>
      </c>
      <c r="F71" s="12" t="s">
        <v>289</v>
      </c>
      <c r="G71" s="23">
        <v>29.95</v>
      </c>
      <c r="H71" s="9">
        <f>G71/E71</f>
        <v>0.14974999999999999</v>
      </c>
      <c r="I71" s="26">
        <f t="shared" si="2"/>
        <v>149.75</v>
      </c>
    </row>
    <row r="72" spans="1:13">
      <c r="A72" s="25" t="s">
        <v>292</v>
      </c>
      <c r="B72" s="3" t="s">
        <v>293</v>
      </c>
      <c r="C72" s="3" t="s">
        <v>45</v>
      </c>
      <c r="D72" s="3" t="s">
        <v>45</v>
      </c>
      <c r="E72" s="3">
        <v>200</v>
      </c>
      <c r="F72" s="12" t="s">
        <v>291</v>
      </c>
      <c r="G72" s="23">
        <v>42</v>
      </c>
      <c r="H72" s="9">
        <f>G72/E72</f>
        <v>0.21</v>
      </c>
      <c r="I72" s="26">
        <f t="shared" si="2"/>
        <v>210</v>
      </c>
    </row>
    <row r="73" spans="1:13">
      <c r="A73" s="25" t="s">
        <v>295</v>
      </c>
      <c r="B73" s="3" t="s">
        <v>296</v>
      </c>
      <c r="C73" s="3" t="s">
        <v>45</v>
      </c>
      <c r="D73" s="3" t="s">
        <v>45</v>
      </c>
      <c r="E73" s="3">
        <v>500</v>
      </c>
      <c r="F73" s="12" t="s">
        <v>294</v>
      </c>
      <c r="G73" s="23">
        <v>46.75</v>
      </c>
      <c r="H73" s="9">
        <f>G73/E73</f>
        <v>9.35E-2</v>
      </c>
      <c r="I73" s="26">
        <f t="shared" si="2"/>
        <v>93.5</v>
      </c>
    </row>
    <row r="74" spans="1:13">
      <c r="A74" s="25" t="s">
        <v>298</v>
      </c>
      <c r="B74" s="3" t="s">
        <v>299</v>
      </c>
      <c r="C74" s="3" t="s">
        <v>45</v>
      </c>
      <c r="D74" s="3" t="s">
        <v>45</v>
      </c>
      <c r="E74" s="3">
        <v>480</v>
      </c>
      <c r="F74" s="12" t="s">
        <v>297</v>
      </c>
      <c r="G74" s="23">
        <v>89.96</v>
      </c>
      <c r="H74" s="9">
        <f>G74/E74</f>
        <v>0.18741666666666665</v>
      </c>
      <c r="I74" s="26">
        <f t="shared" si="2"/>
        <v>187.41666666666666</v>
      </c>
    </row>
    <row r="75" spans="1:13">
      <c r="A75" s="25" t="s">
        <v>300</v>
      </c>
      <c r="B75" s="3" t="s">
        <v>301</v>
      </c>
      <c r="C75" s="3" t="s">
        <v>45</v>
      </c>
      <c r="D75" s="3" t="s">
        <v>45</v>
      </c>
      <c r="E75" s="3">
        <v>150</v>
      </c>
      <c r="F75" s="12" t="s">
        <v>302</v>
      </c>
      <c r="G75" s="23">
        <v>44.95</v>
      </c>
      <c r="H75" s="9">
        <f>G75/E75</f>
        <v>0.29966666666666669</v>
      </c>
      <c r="I75" s="26">
        <f t="shared" si="2"/>
        <v>299.66666666666669</v>
      </c>
    </row>
    <row r="76" spans="1:13">
      <c r="A76" s="25" t="s">
        <v>305</v>
      </c>
      <c r="B76" s="3" t="s">
        <v>306</v>
      </c>
      <c r="C76" s="3" t="s">
        <v>45</v>
      </c>
      <c r="D76" s="3" t="s">
        <v>45</v>
      </c>
      <c r="E76" s="3">
        <v>150</v>
      </c>
      <c r="F76" s="12" t="s">
        <v>304</v>
      </c>
      <c r="G76" s="23">
        <v>69.95</v>
      </c>
      <c r="H76" s="9">
        <f>G76/E76</f>
        <v>0.46633333333333338</v>
      </c>
      <c r="I76" s="26">
        <f t="shared" si="2"/>
        <v>466.33333333333337</v>
      </c>
    </row>
    <row r="77" spans="1:13">
      <c r="A77" s="25" t="s">
        <v>308</v>
      </c>
      <c r="B77" s="3" t="s">
        <v>309</v>
      </c>
      <c r="C77" s="3" t="s">
        <v>529</v>
      </c>
      <c r="D77" s="3" t="s">
        <v>515</v>
      </c>
      <c r="E77" s="3">
        <v>240</v>
      </c>
      <c r="F77" s="12" t="s">
        <v>311</v>
      </c>
      <c r="G77" s="23">
        <v>68.25</v>
      </c>
      <c r="H77" s="9">
        <f>G77/E77</f>
        <v>0.28437499999999999</v>
      </c>
      <c r="I77" s="26">
        <f t="shared" si="2"/>
        <v>284.375</v>
      </c>
    </row>
    <row r="78" spans="1:13">
      <c r="A78" s="25" t="s">
        <v>313</v>
      </c>
      <c r="B78" s="3" t="s">
        <v>314</v>
      </c>
      <c r="C78" s="3" t="s">
        <v>45</v>
      </c>
      <c r="D78" s="3" t="s">
        <v>45</v>
      </c>
      <c r="E78" s="3">
        <v>210</v>
      </c>
      <c r="F78" s="12" t="s">
        <v>315</v>
      </c>
      <c r="G78" s="23">
        <v>57.95</v>
      </c>
      <c r="H78" s="9">
        <f>G78/E78</f>
        <v>0.27595238095238095</v>
      </c>
      <c r="I78" s="26">
        <f t="shared" si="2"/>
        <v>275.95238095238096</v>
      </c>
    </row>
    <row r="79" spans="1:13">
      <c r="A79" s="25" t="s">
        <v>317</v>
      </c>
      <c r="B79" s="3" t="s">
        <v>98</v>
      </c>
      <c r="C79" s="3" t="s">
        <v>318</v>
      </c>
      <c r="D79" s="3" t="s">
        <v>523</v>
      </c>
      <c r="E79" s="3">
        <v>300</v>
      </c>
      <c r="F79" s="12" t="s">
        <v>319</v>
      </c>
      <c r="G79" s="23">
        <v>94.9</v>
      </c>
      <c r="H79" s="9">
        <f>G79/E79</f>
        <v>0.31633333333333336</v>
      </c>
      <c r="I79" s="26">
        <f t="shared" si="2"/>
        <v>316.33333333333337</v>
      </c>
    </row>
    <row r="80" spans="1:13">
      <c r="A80" s="25" t="s">
        <v>320</v>
      </c>
      <c r="B80" s="3" t="s">
        <v>321</v>
      </c>
      <c r="C80" s="3" t="s">
        <v>322</v>
      </c>
      <c r="D80" s="3" t="s">
        <v>517</v>
      </c>
      <c r="E80" s="3">
        <v>250</v>
      </c>
      <c r="F80" s="12" t="s">
        <v>323</v>
      </c>
      <c r="G80" s="23">
        <v>44.23</v>
      </c>
      <c r="H80" s="9">
        <f>G80/E80</f>
        <v>0.17691999999999999</v>
      </c>
      <c r="I80" s="26">
        <f t="shared" si="2"/>
        <v>176.92</v>
      </c>
    </row>
    <row r="81" spans="1:9">
      <c r="A81" s="25" t="s">
        <v>326</v>
      </c>
      <c r="B81" s="3" t="s">
        <v>327</v>
      </c>
      <c r="C81" s="3" t="s">
        <v>45</v>
      </c>
      <c r="D81" s="3" t="s">
        <v>45</v>
      </c>
      <c r="E81" s="3">
        <v>360</v>
      </c>
      <c r="F81" s="12" t="s">
        <v>325</v>
      </c>
      <c r="G81" s="23">
        <v>109.99</v>
      </c>
      <c r="H81" s="9">
        <f>G81/E81</f>
        <v>0.30552777777777779</v>
      </c>
      <c r="I81" s="26">
        <f t="shared" si="2"/>
        <v>305.52777777777777</v>
      </c>
    </row>
    <row r="82" spans="1:9">
      <c r="A82" s="25" t="s">
        <v>329</v>
      </c>
      <c r="B82" s="3" t="s">
        <v>330</v>
      </c>
      <c r="C82" s="3" t="s">
        <v>331</v>
      </c>
      <c r="D82" s="3" t="s">
        <v>526</v>
      </c>
      <c r="E82" s="3">
        <v>200</v>
      </c>
      <c r="F82" s="12" t="s">
        <v>328</v>
      </c>
      <c r="G82" s="23">
        <v>37.5</v>
      </c>
      <c r="H82" s="9">
        <f>G82/E82</f>
        <v>0.1875</v>
      </c>
      <c r="I82" s="26">
        <f t="shared" si="2"/>
        <v>187.5</v>
      </c>
    </row>
    <row r="83" spans="1:9">
      <c r="A83" s="25" t="s">
        <v>333</v>
      </c>
      <c r="B83" s="3" t="s">
        <v>334</v>
      </c>
      <c r="C83" s="3" t="s">
        <v>45</v>
      </c>
      <c r="D83" s="3" t="s">
        <v>45</v>
      </c>
      <c r="E83" s="3">
        <v>150</v>
      </c>
      <c r="F83" s="12" t="s">
        <v>335</v>
      </c>
      <c r="G83" s="23">
        <v>29.61</v>
      </c>
      <c r="H83" s="9">
        <f>G83/E83</f>
        <v>0.19739999999999999</v>
      </c>
      <c r="I83" s="26">
        <f t="shared" si="2"/>
        <v>197.4</v>
      </c>
    </row>
    <row r="84" spans="1:9">
      <c r="A84" s="25" t="s">
        <v>338</v>
      </c>
      <c r="B84" s="3" t="s">
        <v>339</v>
      </c>
      <c r="C84" s="3" t="s">
        <v>45</v>
      </c>
      <c r="D84" s="3" t="s">
        <v>45</v>
      </c>
      <c r="E84" s="3">
        <v>288</v>
      </c>
      <c r="F84" s="12" t="s">
        <v>340</v>
      </c>
      <c r="G84" s="23">
        <v>30.04</v>
      </c>
      <c r="H84" s="9">
        <f>G84/E84</f>
        <v>0.10430555555555555</v>
      </c>
      <c r="I84" s="26">
        <f t="shared" si="2"/>
        <v>104.30555555555556</v>
      </c>
    </row>
    <row r="85" spans="1:9">
      <c r="A85" s="25" t="s">
        <v>342</v>
      </c>
      <c r="B85" s="3" t="s">
        <v>330</v>
      </c>
      <c r="C85" s="3" t="s">
        <v>343</v>
      </c>
      <c r="D85" s="3" t="s">
        <v>525</v>
      </c>
      <c r="E85" s="3">
        <v>103</v>
      </c>
      <c r="F85" s="12" t="s">
        <v>344</v>
      </c>
      <c r="G85" s="23">
        <v>27.49</v>
      </c>
      <c r="H85" s="9">
        <f>G85/E85</f>
        <v>0.26689320388349513</v>
      </c>
      <c r="I85" s="26">
        <f t="shared" si="2"/>
        <v>266.89320388349512</v>
      </c>
    </row>
    <row r="86" spans="1:9">
      <c r="A86" s="25" t="s">
        <v>346</v>
      </c>
      <c r="B86" s="3" t="s">
        <v>347</v>
      </c>
      <c r="C86" s="3" t="s">
        <v>45</v>
      </c>
      <c r="D86" s="3" t="s">
        <v>45</v>
      </c>
      <c r="E86" s="3">
        <v>227</v>
      </c>
      <c r="F86" s="12" t="s">
        <v>348</v>
      </c>
      <c r="G86" s="23">
        <v>28.88</v>
      </c>
      <c r="H86" s="9">
        <f>G86/E86</f>
        <v>0.12722466960352422</v>
      </c>
      <c r="I86" s="26">
        <f t="shared" si="2"/>
        <v>127.22466960352422</v>
      </c>
    </row>
    <row r="87" spans="1:9">
      <c r="A87" s="25" t="s">
        <v>350</v>
      </c>
      <c r="B87" s="3" t="s">
        <v>351</v>
      </c>
      <c r="C87" s="3" t="s">
        <v>45</v>
      </c>
      <c r="D87" s="3" t="s">
        <v>45</v>
      </c>
      <c r="E87" s="3">
        <v>450</v>
      </c>
      <c r="F87" s="12" t="s">
        <v>352</v>
      </c>
      <c r="G87" s="23">
        <v>79.900000000000006</v>
      </c>
      <c r="H87" s="9">
        <f>G87/E87</f>
        <v>0.17755555555555558</v>
      </c>
      <c r="I87" s="26">
        <f t="shared" si="2"/>
        <v>177.55555555555557</v>
      </c>
    </row>
    <row r="88" spans="1:9">
      <c r="A88" s="28" t="s">
        <v>350</v>
      </c>
      <c r="B88" s="29" t="s">
        <v>351</v>
      </c>
      <c r="C88" s="29" t="s">
        <v>45</v>
      </c>
      <c r="D88" s="29" t="s">
        <v>45</v>
      </c>
      <c r="E88" s="29">
        <v>100</v>
      </c>
      <c r="F88" s="30" t="s">
        <v>353</v>
      </c>
      <c r="G88" s="31">
        <v>32.65</v>
      </c>
      <c r="H88" s="32">
        <f>G88/E88</f>
        <v>0.32650000000000001</v>
      </c>
      <c r="I88" s="33">
        <f t="shared" si="2"/>
        <v>326.5</v>
      </c>
    </row>
  </sheetData>
  <mergeCells count="1">
    <mergeCell ref="L68:M68"/>
  </mergeCells>
  <hyperlinks>
    <hyperlink ref="F5" r:id="rId2" xr:uid="{270F5B4A-0763-5A4F-A96D-638E0E8A5077}"/>
    <hyperlink ref="F2" r:id="rId3" xr:uid="{8B73C09F-1527-FE49-BE06-7BA55F711828}"/>
    <hyperlink ref="F3" r:id="rId4" xr:uid="{8B2D524E-D464-9D4E-8237-5A983C891B85}"/>
    <hyperlink ref="F12" r:id="rId5" xr:uid="{F3F29061-5E05-5A46-9624-AB6307E3D20E}"/>
    <hyperlink ref="F4" r:id="rId6" xr:uid="{F34A6A82-FDEB-A046-847F-DBF5BD3ECFC8}"/>
    <hyperlink ref="F25" r:id="rId7" xr:uid="{5B0EAA28-3E95-F04F-BC50-C440D4E80FBE}"/>
    <hyperlink ref="F17" r:id="rId8" xr:uid="{0EBFFB60-F02C-7B4E-9B53-39268AB9B609}"/>
    <hyperlink ref="F14" r:id="rId9" xr:uid="{D79EC621-EA6C-A14B-BE14-9AB75BB62795}"/>
    <hyperlink ref="F15" r:id="rId10" xr:uid="{988E89A6-C792-5E49-B2D8-4FD92DE164C6}"/>
    <hyperlink ref="F16" r:id="rId11" xr:uid="{5C8F0EB1-5B86-EA4B-A8AB-AEE4F55D926A}"/>
    <hyperlink ref="F18" r:id="rId12" xr:uid="{A5993EBF-DE6F-B742-9A5B-8174B975A8EE}"/>
    <hyperlink ref="F19" r:id="rId13" xr:uid="{CD1E48C3-7761-FD4B-813A-B6D367229F4A}"/>
    <hyperlink ref="F20" r:id="rId14" xr:uid="{1A7CD8C0-A83C-9441-99BA-1A11A175BA91}"/>
    <hyperlink ref="F21" r:id="rId15" display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xr:uid="{D9398256-8E2D-1E49-8065-8F5013FFD176}"/>
    <hyperlink ref="F22" r:id="rId16" xr:uid="{A8C9C2CE-2BF3-BD4F-8C0C-C3890BC30E89}"/>
    <hyperlink ref="F24" r:id="rId17" xr:uid="{9B4C3782-BAD7-CF4B-B2F9-A8370FC289CE}"/>
    <hyperlink ref="F26" r:id="rId18" xr:uid="{D888AFE5-A4AE-8441-B83A-CF5ECFB52F58}"/>
    <hyperlink ref="F27" r:id="rId19" display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xr:uid="{8007D349-D1C3-114F-8330-31902DE8CEE9}"/>
    <hyperlink ref="F28" r:id="rId20" xr:uid="{6DC311CD-0CFC-4248-99CD-456014E4672A}"/>
    <hyperlink ref="F29" r:id="rId21" xr:uid="{E9BEEFB3-B129-104C-A62F-C0DFA436DB13}"/>
    <hyperlink ref="F30" r:id="rId22" xr:uid="{9EF2F06D-0429-8D4C-9865-C70956B5616F}"/>
    <hyperlink ref="F31" r:id="rId23" xr:uid="{2B6CCBF5-BB52-6E4B-8FD9-84A5B38E0665}"/>
    <hyperlink ref="F32" r:id="rId24" xr:uid="{E8B2E277-0AD8-3047-A5A7-0A16D971DD42}"/>
    <hyperlink ref="F33" r:id="rId25" xr:uid="{5BF74E83-AB42-954B-BA66-5E17728B8102}"/>
    <hyperlink ref="F34" r:id="rId26" xr:uid="{CE934514-B945-CE4C-BB0A-EC9F9BF61D47}"/>
    <hyperlink ref="F35" r:id="rId27" xr:uid="{CE342C4F-D39D-0945-8A38-7A640CF9CC34}"/>
    <hyperlink ref="F36" r:id="rId28" xr:uid="{3AF09732-485D-6249-87F7-EE4AB7B27786}"/>
    <hyperlink ref="F37" r:id="rId29" display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xr:uid="{A08900AE-0A4F-9649-AD7F-54AA1D1260B8}"/>
    <hyperlink ref="F38" r:id="rId30" xr:uid="{2FDDF1ED-63C2-A541-8EB0-BAB7E273A11B}"/>
    <hyperlink ref="F39" r:id="rId31" display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xr:uid="{FF80903E-D762-884F-A8B5-268D8594E57F}"/>
    <hyperlink ref="F40" r:id="rId32" xr:uid="{EF3E5B3D-0D89-B04E-9F42-BEB5FBBE5E8F}"/>
    <hyperlink ref="F41" r:id="rId33" xr:uid="{8A6C83B4-A4BE-5A48-B0EB-21A1F775F44B}"/>
    <hyperlink ref="F42" r:id="rId34" xr:uid="{8E35D6DA-B2A0-3045-80DB-3149999F9445}"/>
    <hyperlink ref="F43" r:id="rId35" xr:uid="{A3F417FF-C9CF-E742-91F6-32CAD59736F7}"/>
    <hyperlink ref="F44" r:id="rId36" display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xr:uid="{180E4526-AAC2-8243-ACCA-9921748EDBE0}"/>
    <hyperlink ref="F45" r:id="rId37" xr:uid="{4A939C09-B45F-4544-99B5-E205CCA688F9}"/>
    <hyperlink ref="F46" r:id="rId38" xr:uid="{212F5342-F760-0F49-B02B-64DC3E1AF3AC}"/>
    <hyperlink ref="F47" r:id="rId39" display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xr:uid="{750ADC8B-34DE-9347-BD08-C8681BAF78F3}"/>
    <hyperlink ref="F48" r:id="rId40" display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xr:uid="{5158F188-4A7C-5047-95BD-4CA1765154E6}"/>
    <hyperlink ref="F49" r:id="rId41" xr:uid="{5BE658CA-EC9D-7248-9F9F-7B79E54E449A}"/>
    <hyperlink ref="F50" r:id="rId42" xr:uid="{2DB947BB-E97A-6742-ABA6-66463110E626}"/>
    <hyperlink ref="F51" r:id="rId43" display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xr:uid="{43DEA564-13A5-AC40-A965-B14DBBF31C6C}"/>
    <hyperlink ref="F52" r:id="rId44" display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xr:uid="{6CC050CE-3EF4-4E4A-837D-8D7742480F85}"/>
    <hyperlink ref="F53" r:id="rId45" display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xr:uid="{D07FF33F-B0D6-C64D-94EB-EABD2E9AF37B}"/>
    <hyperlink ref="F54" r:id="rId46" display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xr:uid="{87D872D9-BA2A-C442-907D-0C7AEE1759E6}"/>
    <hyperlink ref="F7" r:id="rId47" xr:uid="{BBA59706-2399-3640-A137-7596995622B5}"/>
    <hyperlink ref="F55" r:id="rId48" display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xr:uid="{428869B7-6403-B745-A8F1-98114A5703E9}"/>
    <hyperlink ref="F9" r:id="rId49" xr:uid="{E5D2DD88-4D36-944A-9BCB-5AFF61D566A6}"/>
    <hyperlink ref="F10" r:id="rId50" xr:uid="{EBA6A0B1-058A-4A45-894D-BBF777428AF7}"/>
    <hyperlink ref="F11" r:id="rId51" xr:uid="{8735A4EA-E443-6B4C-A842-00F5782842D3}"/>
    <hyperlink ref="F56" r:id="rId52" xr:uid="{F4509503-B405-7E47-A611-17A4B47A513C}"/>
    <hyperlink ref="F63" r:id="rId53" display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xr:uid="{422CA180-AC52-154B-8A46-45D0E3E6C956}"/>
    <hyperlink ref="F57" r:id="rId54" xr:uid="{7B3AE06F-A09F-0946-8A71-DF2BBAAE9E9C}"/>
    <hyperlink ref="F58" r:id="rId55" display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xr:uid="{5CADFC56-8290-4A4F-8B73-E18B480DC6C3}"/>
    <hyperlink ref="F59" r:id="rId56" display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xr:uid="{F3A19C14-2D66-0E4B-A5A0-B7508A0556F6}"/>
    <hyperlink ref="F60" r:id="rId57" xr:uid="{9B956E4D-51F8-5848-9D81-52DB9B070569}"/>
    <hyperlink ref="F61" r:id="rId58" xr:uid="{500C1E86-0840-6A4B-98D8-E62BBE707178}"/>
    <hyperlink ref="F62" r:id="rId59" xr:uid="{123ACF21-BAEA-DD42-8C5F-C6F09D78DB5A}"/>
    <hyperlink ref="F64" r:id="rId60" xr:uid="{7199297C-1F26-604E-8A32-083577894345}"/>
    <hyperlink ref="F65" r:id="rId61" xr:uid="{7FCBE5CC-0271-D243-8D2A-3B24C47A8F4C}"/>
    <hyperlink ref="F66" r:id="rId62" xr:uid="{0E4741DA-0535-5149-8387-58C780FD5A2E}"/>
    <hyperlink ref="F88" r:id="rId63" display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xr:uid="{1193AF25-AE26-0746-95B2-6F5F877196F9}"/>
    <hyperlink ref="F87" r:id="rId64" xr:uid="{DCD51128-1465-1D43-8E50-D89E18AB4060}"/>
    <hyperlink ref="F86" r:id="rId65" xr:uid="{363A9374-6B2A-4543-8706-30A92F99894E}"/>
    <hyperlink ref="F85" r:id="rId66" xr:uid="{9FDE816F-E130-4A45-A90C-2C348BCA99BD}"/>
    <hyperlink ref="F84" r:id="rId67" xr:uid="{7B576CCF-2882-3A4B-BBC4-1F3FD3317F7C}"/>
    <hyperlink ref="F83" r:id="rId68" xr:uid="{223D7F5A-BAA6-6E4C-948B-4080AA66F098}"/>
    <hyperlink ref="F82" r:id="rId69" xr:uid="{1442C708-551D-DA4C-8C1E-311275FE83B0}"/>
    <hyperlink ref="F81" r:id="rId70" xr:uid="{158E06FB-3CAA-694F-882F-BDE67D2A04E7}"/>
    <hyperlink ref="F80" r:id="rId71" xr:uid="{47F2FD7B-BBBB-7D4F-BC6F-DAD4E25CCB4D}"/>
    <hyperlink ref="F79" r:id="rId72" xr:uid="{8C240AC8-EBC3-1548-A455-94DEFAA6E55D}"/>
    <hyperlink ref="F78" r:id="rId73" display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xr:uid="{CB6C8ACC-11A2-1E4A-AD38-C1CD81915882}"/>
    <hyperlink ref="F77" r:id="rId74" xr:uid="{2ACC1508-91B8-A345-B306-010D6A9448C0}"/>
    <hyperlink ref="F76" r:id="rId75" display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xr:uid="{C1217EFF-FB0A-CB44-BCDD-A85D5D351EBD}"/>
    <hyperlink ref="F75" r:id="rId76" display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xr:uid="{9E8C4B19-0389-AF47-9A8F-338EF511CF6F}"/>
    <hyperlink ref="F74" r:id="rId77" display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xr:uid="{5DF18BA0-DC63-4B4F-B3E0-8C21BD98FC7C}"/>
    <hyperlink ref="F73" r:id="rId78" display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xr:uid="{D17E8D47-ED4C-4349-8BA7-E957408229E2}"/>
    <hyperlink ref="F67" r:id="rId79" xr:uid="{2B472AEC-4F42-9841-A894-92DB957284B0}"/>
    <hyperlink ref="F68" r:id="rId80" xr:uid="{E356D940-EAC7-9544-9953-774FA9655FDB}"/>
    <hyperlink ref="F69" r:id="rId81" xr:uid="{0EA7A5B7-0DF9-5249-A17A-7F5926156BFE}"/>
    <hyperlink ref="F70" r:id="rId82" xr:uid="{3192910B-859B-0A48-88BD-3B494F1BBD67}"/>
    <hyperlink ref="F71" r:id="rId83" display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xr:uid="{EB31B43D-05A4-8246-A524-253E25A62678}"/>
    <hyperlink ref="F72" r:id="rId84" display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xr:uid="{C0DC9565-101B-9A43-9E2B-B5B3A3FD25B9}"/>
    <hyperlink ref="F8" r:id="rId85" xr:uid="{C684E5A5-6056-084B-94ED-7F73F3F5075C}"/>
    <hyperlink ref="F13" r:id="rId86" xr:uid="{730A18A8-14C6-8D4A-99A7-B36A5BAF5BCF}"/>
    <hyperlink ref="F23" r:id="rId87" xr:uid="{16CC1F9F-C790-AF42-8124-8C608F336FC8}"/>
  </hyperlinks>
  <pageMargins left="0.7" right="0.7" top="0.75" bottom="0.75" header="0.3" footer="0.3"/>
  <pageSetup paperSize="9" fitToWidth="0" fitToHeight="0" orientation="landscape" horizontalDpi="0" verticalDpi="0"/>
  <drawing r:id="rId88"/>
  <tableParts count="1">
    <tablePart r:id="rId89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B0EC6-3C28-DF45-9544-EF82565B1140}">
  <dimension ref="A1:W88"/>
  <sheetViews>
    <sheetView topLeftCell="C1" zoomScale="88" zoomScaleNormal="110" workbookViewId="0">
      <selection activeCell="P37" sqref="P37"/>
    </sheetView>
  </sheetViews>
  <sheetFormatPr defaultColWidth="10.875" defaultRowHeight="15.95"/>
  <cols>
    <col min="1" max="1" width="20.375" style="3" customWidth="1"/>
    <col min="2" max="2" width="45.375" style="3" bestFit="1" customWidth="1"/>
    <col min="3" max="3" width="81.625" style="3" customWidth="1"/>
    <col min="4" max="4" width="19.875" style="3" customWidth="1"/>
    <col min="5" max="5" width="10.875" style="3"/>
    <col min="6" max="6" width="14.5" style="3" customWidth="1"/>
    <col min="7" max="7" width="14" style="3" customWidth="1"/>
    <col min="8" max="9" width="10.875" style="3"/>
    <col min="10" max="10" width="12.5" style="3" customWidth="1"/>
    <col min="11" max="11" width="10.875" style="3"/>
    <col min="12" max="12" width="13.875" style="3" bestFit="1" customWidth="1"/>
    <col min="13" max="13" width="18.625" style="3" bestFit="1" customWidth="1"/>
    <col min="14" max="14" width="18.5" style="3" bestFit="1" customWidth="1"/>
    <col min="15" max="16384" width="10.875" style="3"/>
  </cols>
  <sheetData>
    <row r="1" spans="1:23" s="4" customFormat="1" ht="23.1" customHeight="1">
      <c r="A1" s="35" t="s">
        <v>3</v>
      </c>
      <c r="B1" s="36" t="s">
        <v>5</v>
      </c>
      <c r="C1" s="36" t="s">
        <v>6</v>
      </c>
      <c r="D1" s="36" t="s">
        <v>512</v>
      </c>
      <c r="E1" s="36" t="s">
        <v>7</v>
      </c>
      <c r="F1" s="36" t="s">
        <v>8</v>
      </c>
      <c r="G1" s="36" t="s">
        <v>9</v>
      </c>
      <c r="H1" s="36" t="s">
        <v>10</v>
      </c>
      <c r="I1" s="36" t="s">
        <v>513</v>
      </c>
      <c r="J1" s="27" t="s">
        <v>514</v>
      </c>
      <c r="L1" s="38" t="s">
        <v>534</v>
      </c>
      <c r="M1" t="s">
        <v>544</v>
      </c>
      <c r="N1" t="s">
        <v>545</v>
      </c>
    </row>
    <row r="2" spans="1:23">
      <c r="A2" s="25" t="s">
        <v>12</v>
      </c>
      <c r="B2" s="3" t="s">
        <v>14</v>
      </c>
      <c r="C2" s="3" t="s">
        <v>15</v>
      </c>
      <c r="D2" s="3" t="s">
        <v>515</v>
      </c>
      <c r="E2" s="3">
        <v>100</v>
      </c>
      <c r="F2" s="12" t="s">
        <v>16</v>
      </c>
      <c r="G2" s="23">
        <v>18.95</v>
      </c>
      <c r="H2" s="9">
        <v>0.1895</v>
      </c>
      <c r="I2" s="23">
        <f>H2*1000</f>
        <v>189.5</v>
      </c>
      <c r="J2" s="41" t="str" cm="1">
        <f t="array" ref="J2">_xlfn.IFS(
I2&lt;122,"50–122",
I2&lt;194,"122–194",
I2&lt;266,"194–266",
I2&lt;338,"266–338",
I2&lt;410,"338–410",
TRUE,"410+"
)</f>
        <v>122–194</v>
      </c>
      <c r="L2" s="39" t="s">
        <v>546</v>
      </c>
      <c r="M2">
        <v>14</v>
      </c>
      <c r="N2" s="40">
        <v>92.219677871148448</v>
      </c>
    </row>
    <row r="3" spans="1:23">
      <c r="A3" s="25" t="s">
        <v>12</v>
      </c>
      <c r="B3" s="3" t="s">
        <v>14</v>
      </c>
      <c r="C3" s="3" t="s">
        <v>15</v>
      </c>
      <c r="D3" s="3" t="s">
        <v>515</v>
      </c>
      <c r="E3" s="3">
        <v>300</v>
      </c>
      <c r="F3" s="12" t="s">
        <v>18</v>
      </c>
      <c r="G3" s="23">
        <v>45.99</v>
      </c>
      <c r="H3" s="9">
        <f>45.99/300</f>
        <v>0.15330000000000002</v>
      </c>
      <c r="I3" s="23">
        <f>H3*1000</f>
        <v>153.30000000000001</v>
      </c>
      <c r="J3" s="41" t="str" cm="1">
        <f t="array" ref="J3">_xlfn.IFS(
I3&lt;122,"50–122",
I3&lt;194,"122–194",
I3&lt;266,"194–266",
I3&lt;338,"266–338",
I3&lt;410,"338–410",
TRUE,"410+"
)</f>
        <v>122–194</v>
      </c>
      <c r="L3" s="39" t="s">
        <v>547</v>
      </c>
      <c r="M3">
        <v>26</v>
      </c>
      <c r="N3" s="40">
        <v>161.74727968656862</v>
      </c>
    </row>
    <row r="4" spans="1:23">
      <c r="A4" s="25" t="s">
        <v>12</v>
      </c>
      <c r="B4" s="3" t="s">
        <v>21</v>
      </c>
      <c r="C4" s="3" t="s">
        <v>15</v>
      </c>
      <c r="D4" s="3" t="s">
        <v>515</v>
      </c>
      <c r="E4" s="3">
        <v>100</v>
      </c>
      <c r="F4" s="12" t="s">
        <v>22</v>
      </c>
      <c r="G4" s="23">
        <v>18.850000000000001</v>
      </c>
      <c r="H4" s="9">
        <f>G4/E4</f>
        <v>0.1885</v>
      </c>
      <c r="I4" s="23">
        <f>H4*1000</f>
        <v>188.5</v>
      </c>
      <c r="J4" s="41" t="str" cm="1">
        <f t="array" ref="J4">_xlfn.IFS(
I4&lt;122,"50–122",
I4&lt;194,"122–194",
I4&lt;266,"194–266",
I4&lt;338,"266–338",
I4&lt;410,"338–410",
TRUE,"410+"
)</f>
        <v>122–194</v>
      </c>
      <c r="L4" s="39" t="s">
        <v>548</v>
      </c>
      <c r="M4">
        <v>23</v>
      </c>
      <c r="N4" s="40">
        <v>217.61971867337724</v>
      </c>
    </row>
    <row r="5" spans="1:23">
      <c r="A5" s="25" t="s">
        <v>25</v>
      </c>
      <c r="B5" s="3" t="s">
        <v>26</v>
      </c>
      <c r="C5" s="3" t="s">
        <v>27</v>
      </c>
      <c r="D5" s="3" t="s">
        <v>517</v>
      </c>
      <c r="E5" s="3">
        <v>150</v>
      </c>
      <c r="F5" s="12" t="s">
        <v>28</v>
      </c>
      <c r="G5" s="23">
        <v>37.950000000000003</v>
      </c>
      <c r="H5" s="9">
        <f>G5/E5</f>
        <v>0.253</v>
      </c>
      <c r="I5" s="23">
        <f>H5*1000</f>
        <v>253</v>
      </c>
      <c r="J5" s="41" t="str" cm="1">
        <f t="array" ref="J5">_xlfn.IFS(
I5&lt;122,"50–122",
I5&lt;194,"122–194",
I5&lt;266,"194–266",
I5&lt;338,"266–338",
I5&lt;410,"338–410",
TRUE,"410+"
)</f>
        <v>194–266</v>
      </c>
      <c r="L5" s="39" t="s">
        <v>549</v>
      </c>
      <c r="M5">
        <v>18</v>
      </c>
      <c r="N5" s="40">
        <v>292.89056272196774</v>
      </c>
    </row>
    <row r="6" spans="1:23">
      <c r="A6" s="25" t="s">
        <v>25</v>
      </c>
      <c r="B6" s="3" t="s">
        <v>30</v>
      </c>
      <c r="C6" s="3" t="s">
        <v>27</v>
      </c>
      <c r="D6" s="3" t="s">
        <v>517</v>
      </c>
      <c r="E6" s="3">
        <v>150</v>
      </c>
      <c r="F6" s="12" t="s">
        <v>29</v>
      </c>
      <c r="G6" s="23">
        <v>44.95</v>
      </c>
      <c r="H6" s="9">
        <f>G6/E6</f>
        <v>0.29966666666666669</v>
      </c>
      <c r="I6" s="23">
        <f>H6*1000</f>
        <v>299.66666666666669</v>
      </c>
      <c r="J6" s="41" t="str" cm="1">
        <f t="array" ref="J6">_xlfn.IFS(
I6&lt;122,"50–122",
I6&lt;194,"122–194",
I6&lt;266,"194–266",
I6&lt;338,"266–338",
I6&lt;410,"338–410",
TRUE,"410+"
)</f>
        <v>266–338</v>
      </c>
      <c r="L6" s="39" t="s">
        <v>550</v>
      </c>
      <c r="M6">
        <v>3</v>
      </c>
      <c r="N6" s="40">
        <v>379.00444444444446</v>
      </c>
    </row>
    <row r="7" spans="1:23">
      <c r="A7" s="25" t="s">
        <v>25</v>
      </c>
      <c r="B7" s="3" t="s">
        <v>30</v>
      </c>
      <c r="C7" s="3" t="s">
        <v>27</v>
      </c>
      <c r="D7" s="3" t="s">
        <v>517</v>
      </c>
      <c r="E7" s="3">
        <v>300</v>
      </c>
      <c r="F7" s="12" t="s">
        <v>32</v>
      </c>
      <c r="G7" s="23">
        <v>79.95</v>
      </c>
      <c r="H7" s="9">
        <f>G7/E7</f>
        <v>0.26650000000000001</v>
      </c>
      <c r="I7" s="23">
        <f>H7*1000</f>
        <v>266.5</v>
      </c>
      <c r="J7" s="41" t="str" cm="1">
        <f t="array" ref="J7">_xlfn.IFS(
I7&lt;122,"50–122",
I7&lt;194,"122–194",
I7&lt;266,"194–266",
I7&lt;338,"266–338",
I7&lt;410,"338–410",
TRUE,"410+"
)</f>
        <v>266–338</v>
      </c>
      <c r="L7" s="39" t="s">
        <v>551</v>
      </c>
      <c r="M7">
        <v>3</v>
      </c>
      <c r="N7" s="40">
        <v>471.125</v>
      </c>
    </row>
    <row r="8" spans="1:23">
      <c r="A8" s="25" t="s">
        <v>25</v>
      </c>
      <c r="B8" s="3" t="s">
        <v>30</v>
      </c>
      <c r="C8" s="3" t="s">
        <v>35</v>
      </c>
      <c r="D8" s="3" t="s">
        <v>515</v>
      </c>
      <c r="E8" s="3">
        <v>300</v>
      </c>
      <c r="F8" s="12" t="s">
        <v>34</v>
      </c>
      <c r="G8" s="23">
        <v>84.95</v>
      </c>
      <c r="H8" s="9">
        <f>G8/E8</f>
        <v>0.28316666666666668</v>
      </c>
      <c r="I8" s="23">
        <f>H8*1000</f>
        <v>283.16666666666669</v>
      </c>
      <c r="J8" s="41" t="str" cm="1">
        <f t="array" ref="J8">_xlfn.IFS(
I8&lt;122,"50–122",
I8&lt;194,"122–194",
I8&lt;266,"194–266",
I8&lt;338,"266–338",
I8&lt;410,"338–410",
TRUE,"410+"
)</f>
        <v>266–338</v>
      </c>
      <c r="L8" s="39" t="s">
        <v>538</v>
      </c>
      <c r="M8">
        <v>87</v>
      </c>
      <c r="N8" s="40">
        <v>210.62272130877346</v>
      </c>
    </row>
    <row r="9" spans="1:23">
      <c r="A9" s="25" t="s">
        <v>25</v>
      </c>
      <c r="B9" s="3" t="s">
        <v>30</v>
      </c>
      <c r="C9" s="3" t="s">
        <v>27</v>
      </c>
      <c r="D9" s="3" t="s">
        <v>517</v>
      </c>
      <c r="E9" s="3">
        <v>600</v>
      </c>
      <c r="F9" s="12" t="s">
        <v>36</v>
      </c>
      <c r="G9" s="23">
        <v>139.94999999999999</v>
      </c>
      <c r="H9" s="9">
        <f>G9/E9</f>
        <v>0.23324999999999999</v>
      </c>
      <c r="I9" s="23">
        <f>H9*1000</f>
        <v>233.24999999999997</v>
      </c>
      <c r="J9" s="41" t="str" cm="1">
        <f t="array" ref="J9">_xlfn.IFS(
I9&lt;122,"50–122",
I9&lt;194,"122–194",
I9&lt;266,"194–266",
I9&lt;338,"266–338",
I9&lt;410,"338–410",
TRUE,"410+"
)</f>
        <v>194–266</v>
      </c>
      <c r="L9" s="58" t="s">
        <v>552</v>
      </c>
      <c r="M9" s="59"/>
      <c r="N9" s="60"/>
    </row>
    <row r="10" spans="1:23">
      <c r="A10" s="25" t="s">
        <v>25</v>
      </c>
      <c r="B10" s="3" t="s">
        <v>30</v>
      </c>
      <c r="C10" s="3" t="s">
        <v>27</v>
      </c>
      <c r="D10" s="3" t="s">
        <v>517</v>
      </c>
      <c r="E10" s="3">
        <v>1000</v>
      </c>
      <c r="F10" s="12" t="s">
        <v>38</v>
      </c>
      <c r="G10" s="23">
        <v>199.95</v>
      </c>
      <c r="H10" s="9">
        <f>G10/E10</f>
        <v>0.19994999999999999</v>
      </c>
      <c r="I10" s="23">
        <f>H10*1000</f>
        <v>199.95</v>
      </c>
      <c r="J10" s="41" t="str" cm="1">
        <f t="array" ref="J10">_xlfn.IFS(
I10&lt;122,"50–122",
I10&lt;194,"122–194",
I10&lt;266,"194–266",
I10&lt;338,"266–338",
I10&lt;410,"338–410",
TRUE,"410+"
)</f>
        <v>194–266</v>
      </c>
    </row>
    <row r="11" spans="1:23">
      <c r="A11" s="25" t="s">
        <v>25</v>
      </c>
      <c r="B11" s="3" t="s">
        <v>41</v>
      </c>
      <c r="C11" s="3" t="s">
        <v>27</v>
      </c>
      <c r="D11" s="3" t="s">
        <v>517</v>
      </c>
      <c r="E11" s="3">
        <v>200</v>
      </c>
      <c r="F11" s="12" t="s">
        <v>40</v>
      </c>
      <c r="G11" s="23">
        <v>46.95</v>
      </c>
      <c r="H11" s="9">
        <f>G11/E11</f>
        <v>0.23475000000000001</v>
      </c>
      <c r="I11" s="23">
        <f>H11*1000</f>
        <v>234.75</v>
      </c>
      <c r="J11" s="41" t="str" cm="1">
        <f t="array" ref="J11">_xlfn.IFS(
I11&lt;122,"50–122",
I11&lt;194,"122–194",
I11&lt;266,"194–266",
I11&lt;338,"266–338",
I11&lt;410,"338–410",
TRUE,"410+"
)</f>
        <v>194–266</v>
      </c>
    </row>
    <row r="12" spans="1:23">
      <c r="A12" s="25" t="s">
        <v>43</v>
      </c>
      <c r="B12" s="3" t="s">
        <v>44</v>
      </c>
      <c r="C12" s="3" t="s">
        <v>45</v>
      </c>
      <c r="D12" s="3" t="s">
        <v>45</v>
      </c>
      <c r="E12" s="3">
        <v>200</v>
      </c>
      <c r="F12" s="12" t="s">
        <v>46</v>
      </c>
      <c r="G12" s="23">
        <v>20.29</v>
      </c>
      <c r="H12" s="9">
        <f>G12/E12</f>
        <v>0.10145</v>
      </c>
      <c r="I12" s="23">
        <f>H12*1000</f>
        <v>101.45</v>
      </c>
      <c r="J12" s="41" t="str" cm="1">
        <f t="array" ref="J12">_xlfn.IFS(
I12&lt;122,"50–122",
I12&lt;194,"122–194",
I12&lt;266,"194–266",
I12&lt;338,"266–338",
I12&lt;410,"338–410",
TRUE,"410+"
)</f>
        <v>50–122</v>
      </c>
    </row>
    <row r="13" spans="1:23">
      <c r="A13" s="25" t="s">
        <v>43</v>
      </c>
      <c r="B13" s="3" t="s">
        <v>44</v>
      </c>
      <c r="C13" s="3" t="s">
        <v>48</v>
      </c>
      <c r="D13" s="3" t="s">
        <v>79</v>
      </c>
      <c r="E13" s="3">
        <v>120</v>
      </c>
      <c r="F13" s="12" t="s">
        <v>49</v>
      </c>
      <c r="G13" s="23">
        <v>25</v>
      </c>
      <c r="H13" s="9">
        <f>G13/E13</f>
        <v>0.20833333333333334</v>
      </c>
      <c r="I13" s="23">
        <f>H13*1000</f>
        <v>208.33333333333334</v>
      </c>
      <c r="J13" s="41" t="str" cm="1">
        <f t="array" ref="J13">_xlfn.IFS(
I13&lt;122,"50–122",
I13&lt;194,"122–194",
I13&lt;266,"194–266",
I13&lt;338,"266–338",
I13&lt;410,"338–410",
TRUE,"410+"
)</f>
        <v>194–266</v>
      </c>
      <c r="L13"/>
      <c r="M13"/>
      <c r="N13"/>
      <c r="W13" s="20"/>
    </row>
    <row r="14" spans="1:23">
      <c r="A14" s="25" t="s">
        <v>43</v>
      </c>
      <c r="B14" s="3" t="s">
        <v>51</v>
      </c>
      <c r="C14" s="3" t="s">
        <v>45</v>
      </c>
      <c r="D14" s="3" t="s">
        <v>45</v>
      </c>
      <c r="E14" s="3">
        <v>200</v>
      </c>
      <c r="F14" s="12" t="s">
        <v>52</v>
      </c>
      <c r="G14" s="23">
        <v>16</v>
      </c>
      <c r="H14" s="9">
        <f>G14/E14</f>
        <v>0.08</v>
      </c>
      <c r="I14" s="23">
        <f>H14*1000</f>
        <v>80</v>
      </c>
      <c r="J14" s="41" t="str" cm="1">
        <f t="array" ref="J14">_xlfn.IFS(
I14&lt;122,"50–122",
I14&lt;194,"122–194",
I14&lt;266,"194–266",
I14&lt;338,"266–338",
I14&lt;410,"338–410",
TRUE,"410+"
)</f>
        <v>50–122</v>
      </c>
      <c r="L14"/>
      <c r="M14"/>
      <c r="N14"/>
      <c r="W14"/>
    </row>
    <row r="15" spans="1:23">
      <c r="A15" s="25" t="s">
        <v>55</v>
      </c>
      <c r="B15" s="3" t="s">
        <v>56</v>
      </c>
      <c r="C15" s="3" t="s">
        <v>45</v>
      </c>
      <c r="D15" s="3" t="s">
        <v>45</v>
      </c>
      <c r="E15" s="3">
        <v>450</v>
      </c>
      <c r="F15" s="12" t="s">
        <v>57</v>
      </c>
      <c r="G15" s="23">
        <v>25</v>
      </c>
      <c r="H15" s="9">
        <f>G15/E15</f>
        <v>5.5555555555555552E-2</v>
      </c>
      <c r="I15" s="23">
        <f>H15*1000</f>
        <v>55.55555555555555</v>
      </c>
      <c r="J15" s="41" t="str" cm="1">
        <f t="array" ref="J15">_xlfn.IFS(
I15&lt;122,"50–122",
I15&lt;194,"122–194",
I15&lt;266,"194–266",
I15&lt;338,"266–338",
I15&lt;410,"338–410",
TRUE,"410+"
)</f>
        <v>50–122</v>
      </c>
      <c r="L15"/>
      <c r="M15"/>
      <c r="N15"/>
      <c r="W15" s="20"/>
    </row>
    <row r="16" spans="1:23">
      <c r="A16" s="25" t="s">
        <v>59</v>
      </c>
      <c r="B16" s="3" t="s">
        <v>60</v>
      </c>
      <c r="C16" s="3" t="s">
        <v>45</v>
      </c>
      <c r="D16" s="3" t="s">
        <v>45</v>
      </c>
      <c r="E16" s="3">
        <v>100</v>
      </c>
      <c r="F16" s="12" t="s">
        <v>61</v>
      </c>
      <c r="G16" s="23">
        <v>12</v>
      </c>
      <c r="H16" s="9">
        <f>G16/E16</f>
        <v>0.12</v>
      </c>
      <c r="I16" s="23">
        <f>H16*1000</f>
        <v>120</v>
      </c>
      <c r="J16" s="41" t="str" cm="1">
        <f t="array" ref="J16">_xlfn.IFS(
I16&lt;122,"50–122",
I16&lt;194,"122–194",
I16&lt;266,"194–266",
I16&lt;338,"266–338",
I16&lt;410,"338–410",
TRUE,"410+"
)</f>
        <v>50–122</v>
      </c>
      <c r="L16"/>
      <c r="M16"/>
      <c r="N16"/>
      <c r="W16"/>
    </row>
    <row r="17" spans="1:23">
      <c r="A17" s="25" t="s">
        <v>63</v>
      </c>
      <c r="B17" s="3" t="s">
        <v>64</v>
      </c>
      <c r="C17" s="3" t="s">
        <v>45</v>
      </c>
      <c r="D17" s="3" t="s">
        <v>45</v>
      </c>
      <c r="E17" s="3">
        <v>200</v>
      </c>
      <c r="F17" s="12" t="s">
        <v>65</v>
      </c>
      <c r="G17" s="23">
        <v>21</v>
      </c>
      <c r="H17" s="9">
        <f>G17/E17</f>
        <v>0.105</v>
      </c>
      <c r="I17" s="23">
        <f>H17*1000</f>
        <v>105</v>
      </c>
      <c r="J17" s="41" t="str" cm="1">
        <f t="array" ref="J17">_xlfn.IFS(
I17&lt;122,"50–122",
I17&lt;194,"122–194",
I17&lt;266,"194–266",
I17&lt;338,"266–338",
I17&lt;410,"338–410",
TRUE,"410+"
)</f>
        <v>50–122</v>
      </c>
      <c r="L17"/>
      <c r="M17"/>
      <c r="N17"/>
      <c r="W17" s="20"/>
    </row>
    <row r="18" spans="1:23">
      <c r="A18" s="25" t="s">
        <v>68</v>
      </c>
      <c r="B18" s="3" t="s">
        <v>69</v>
      </c>
      <c r="C18" s="3" t="s">
        <v>45</v>
      </c>
      <c r="D18" s="3" t="s">
        <v>45</v>
      </c>
      <c r="E18" s="3">
        <v>600</v>
      </c>
      <c r="F18" s="12" t="s">
        <v>70</v>
      </c>
      <c r="G18" s="23">
        <v>41.99</v>
      </c>
      <c r="H18" s="9">
        <f>G18/E18</f>
        <v>6.9983333333333342E-2</v>
      </c>
      <c r="I18" s="23">
        <f>H18*1000</f>
        <v>69.983333333333348</v>
      </c>
      <c r="J18" s="41" t="str" cm="1">
        <f t="array" ref="J18">_xlfn.IFS(
I18&lt;122,"50–122",
I18&lt;194,"122–194",
I18&lt;266,"194–266",
I18&lt;338,"266–338",
I18&lt;410,"338–410",
TRUE,"410+"
)</f>
        <v>50–122</v>
      </c>
      <c r="L18"/>
      <c r="M18"/>
      <c r="N18"/>
      <c r="W18"/>
    </row>
    <row r="19" spans="1:23">
      <c r="A19" s="25" t="s">
        <v>72</v>
      </c>
      <c r="B19" s="3" t="s">
        <v>73</v>
      </c>
      <c r="C19" s="3" t="s">
        <v>45</v>
      </c>
      <c r="D19" s="3" t="s">
        <v>45</v>
      </c>
      <c r="E19" s="3">
        <v>120</v>
      </c>
      <c r="F19" s="12" t="s">
        <v>74</v>
      </c>
      <c r="G19" s="23">
        <v>13.98</v>
      </c>
      <c r="H19" s="9">
        <f>G19/E19</f>
        <v>0.11650000000000001</v>
      </c>
      <c r="I19" s="23">
        <f>H19*1000</f>
        <v>116.5</v>
      </c>
      <c r="J19" s="41" t="str" cm="1">
        <f t="array" ref="J19">_xlfn.IFS(
I19&lt;122,"50–122",
I19&lt;194,"122–194",
I19&lt;266,"194–266",
I19&lt;338,"266–338",
I19&lt;410,"338–410",
TRUE,"410+"
)</f>
        <v>50–122</v>
      </c>
      <c r="W19" s="20"/>
    </row>
    <row r="20" spans="1:23">
      <c r="A20" s="25" t="s">
        <v>77</v>
      </c>
      <c r="B20" s="3" t="s">
        <v>78</v>
      </c>
      <c r="C20" s="3" t="s">
        <v>79</v>
      </c>
      <c r="D20" s="3" t="s">
        <v>79</v>
      </c>
      <c r="E20" s="3">
        <v>150</v>
      </c>
      <c r="F20" s="12" t="s">
        <v>80</v>
      </c>
      <c r="G20" s="23">
        <v>20</v>
      </c>
      <c r="H20" s="9">
        <f>G20/E20</f>
        <v>0.13333333333333333</v>
      </c>
      <c r="I20" s="23">
        <f>H20*1000</f>
        <v>133.33333333333334</v>
      </c>
      <c r="J20" s="41" t="str" cm="1">
        <f t="array" ref="J20">_xlfn.IFS(
I20&lt;122,"50–122",
I20&lt;194,"122–194",
I20&lt;266,"194–266",
I20&lt;338,"266–338",
I20&lt;410,"338–410",
TRUE,"410+"
)</f>
        <v>122–194</v>
      </c>
      <c r="W20" s="22"/>
    </row>
    <row r="21" spans="1:23">
      <c r="A21" s="25" t="s">
        <v>83</v>
      </c>
      <c r="B21" s="3" t="s">
        <v>84</v>
      </c>
      <c r="C21" s="3" t="s">
        <v>85</v>
      </c>
      <c r="D21" s="3" t="s">
        <v>79</v>
      </c>
      <c r="E21" s="3">
        <v>300</v>
      </c>
      <c r="F21" s="12" t="s">
        <v>82</v>
      </c>
      <c r="G21" s="23">
        <v>47.2</v>
      </c>
      <c r="H21" s="9">
        <f>G21/E21</f>
        <v>0.15733333333333335</v>
      </c>
      <c r="I21" s="23">
        <f>H21*1000</f>
        <v>157.33333333333334</v>
      </c>
      <c r="J21" s="41" t="str" cm="1">
        <f t="array" ref="J21">_xlfn.IFS(
I21&lt;122,"50–122",
I21&lt;194,"122–194",
I21&lt;266,"194–266",
I21&lt;338,"266–338",
I21&lt;410,"338–410",
TRUE,"410+"
)</f>
        <v>122–194</v>
      </c>
    </row>
    <row r="22" spans="1:23">
      <c r="A22" s="25" t="s">
        <v>88</v>
      </c>
      <c r="B22" s="3" t="s">
        <v>89</v>
      </c>
      <c r="C22" s="3" t="s">
        <v>45</v>
      </c>
      <c r="D22" s="3" t="s">
        <v>45</v>
      </c>
      <c r="E22" s="3">
        <v>300</v>
      </c>
      <c r="F22" s="12" t="s">
        <v>90</v>
      </c>
      <c r="G22" s="23">
        <v>62.99</v>
      </c>
      <c r="H22" s="9">
        <f>G22/E22</f>
        <v>0.20996666666666666</v>
      </c>
      <c r="I22" s="23">
        <f>H22*1000</f>
        <v>209.96666666666667</v>
      </c>
      <c r="J22" s="41" t="str" cm="1">
        <f t="array" ref="J22">_xlfn.IFS(
I22&lt;122,"50–122",
I22&lt;194,"122–194",
I22&lt;266,"194–266",
I22&lt;338,"266–338",
I22&lt;410,"338–410",
TRUE,"410+"
)</f>
        <v>194–266</v>
      </c>
    </row>
    <row r="23" spans="1:23">
      <c r="A23" s="25" t="s">
        <v>88</v>
      </c>
      <c r="B23" s="3" t="s">
        <v>93</v>
      </c>
      <c r="C23" s="3" t="s">
        <v>45</v>
      </c>
      <c r="D23" s="3" t="s">
        <v>45</v>
      </c>
      <c r="E23" s="3">
        <v>200</v>
      </c>
      <c r="F23" s="12" t="s">
        <v>94</v>
      </c>
      <c r="G23" s="23">
        <v>27.99</v>
      </c>
      <c r="H23" s="9">
        <f>G23/E23</f>
        <v>0.13994999999999999</v>
      </c>
      <c r="I23" s="23">
        <f>H23*1000</f>
        <v>139.94999999999999</v>
      </c>
      <c r="J23" s="41" t="str" cm="1">
        <f t="array" ref="J23">_xlfn.IFS(
I23&lt;122,"50–122",
I23&lt;194,"122–194",
I23&lt;266,"194–266",
I23&lt;338,"266–338",
I23&lt;410,"338–410",
TRUE,"410+"
)</f>
        <v>122–194</v>
      </c>
    </row>
    <row r="24" spans="1:23">
      <c r="A24" s="25" t="s">
        <v>97</v>
      </c>
      <c r="B24" s="3" t="s">
        <v>98</v>
      </c>
      <c r="C24" s="3" t="s">
        <v>99</v>
      </c>
      <c r="D24" s="3" t="s">
        <v>517</v>
      </c>
      <c r="E24" s="3">
        <v>150</v>
      </c>
      <c r="F24" s="12" t="s">
        <v>96</v>
      </c>
      <c r="G24" s="23">
        <v>20.97</v>
      </c>
      <c r="H24" s="9">
        <f>G24/E24</f>
        <v>0.13979999999999998</v>
      </c>
      <c r="I24" s="23">
        <f>H24*1000</f>
        <v>139.79999999999998</v>
      </c>
      <c r="J24" s="41" t="str" cm="1">
        <f t="array" ref="J24">_xlfn.IFS(
I24&lt;122,"50–122",
I24&lt;194,"122–194",
I24&lt;266,"194–266",
I24&lt;338,"266–338",
I24&lt;410,"338–410",
TRUE,"410+"
)</f>
        <v>122–194</v>
      </c>
    </row>
    <row r="25" spans="1:23">
      <c r="A25" s="25" t="s">
        <v>102</v>
      </c>
      <c r="B25" s="3" t="s">
        <v>103</v>
      </c>
      <c r="C25" s="3" t="s">
        <v>79</v>
      </c>
      <c r="D25" s="3" t="s">
        <v>79</v>
      </c>
      <c r="E25" s="3">
        <v>75</v>
      </c>
      <c r="F25" s="12" t="s">
        <v>104</v>
      </c>
      <c r="G25" s="23">
        <v>29</v>
      </c>
      <c r="H25" s="9">
        <f>G25/E25</f>
        <v>0.38666666666666666</v>
      </c>
      <c r="I25" s="23">
        <f>H25*1000</f>
        <v>386.66666666666669</v>
      </c>
      <c r="J25" s="41" t="str" cm="1">
        <f t="array" ref="J25">_xlfn.IFS(
I25&lt;122,"50–122",
I25&lt;194,"122–194",
I25&lt;266,"194–266",
I25&lt;338,"266–338",
I25&lt;410,"338–410",
TRUE,"410+"
)</f>
        <v>338–410</v>
      </c>
    </row>
    <row r="26" spans="1:23">
      <c r="A26" s="25" t="s">
        <v>102</v>
      </c>
      <c r="B26" s="3" t="s">
        <v>103</v>
      </c>
      <c r="C26" s="3" t="s">
        <v>79</v>
      </c>
      <c r="D26" s="3" t="s">
        <v>79</v>
      </c>
      <c r="E26" s="3">
        <v>200</v>
      </c>
      <c r="F26" s="12" t="s">
        <v>106</v>
      </c>
      <c r="G26" s="23">
        <v>54.33</v>
      </c>
      <c r="H26" s="9">
        <f>G26/E26</f>
        <v>0.27165</v>
      </c>
      <c r="I26" s="23">
        <f>H26*1000</f>
        <v>271.64999999999998</v>
      </c>
      <c r="J26" s="41" t="str" cm="1">
        <f t="array" ref="J26">_xlfn.IFS(
I26&lt;122,"50–122",
I26&lt;194,"122–194",
I26&lt;266,"194–266",
I26&lt;338,"266–338",
I26&lt;410,"338–410",
TRUE,"410+"
)</f>
        <v>266–338</v>
      </c>
    </row>
    <row r="27" spans="1:23">
      <c r="A27" s="25" t="s">
        <v>109</v>
      </c>
      <c r="B27" s="3" t="s">
        <v>110</v>
      </c>
      <c r="C27" s="3" t="s">
        <v>111</v>
      </c>
      <c r="D27" s="3" t="s">
        <v>79</v>
      </c>
      <c r="E27" s="3">
        <v>195</v>
      </c>
      <c r="F27" s="12" t="s">
        <v>108</v>
      </c>
      <c r="G27" s="23">
        <v>59.99</v>
      </c>
      <c r="H27" s="9">
        <f>G27/E27</f>
        <v>0.30764102564102563</v>
      </c>
      <c r="I27" s="23">
        <f>H27*1000</f>
        <v>307.64102564102564</v>
      </c>
      <c r="J27" s="41" t="str" cm="1">
        <f t="array" ref="J27">_xlfn.IFS(
I27&lt;122,"50–122",
I27&lt;194,"122–194",
I27&lt;266,"194–266",
I27&lt;338,"266–338",
I27&lt;410,"338–410",
TRUE,"410+"
)</f>
        <v>266–338</v>
      </c>
    </row>
    <row r="28" spans="1:23">
      <c r="A28" s="25" t="s">
        <v>113</v>
      </c>
      <c r="B28" s="3" t="s">
        <v>114</v>
      </c>
      <c r="C28" s="3" t="s">
        <v>115</v>
      </c>
      <c r="D28" s="3" t="s">
        <v>79</v>
      </c>
      <c r="E28" s="3">
        <v>180</v>
      </c>
      <c r="F28" s="12" t="s">
        <v>116</v>
      </c>
      <c r="G28" s="23">
        <v>35</v>
      </c>
      <c r="H28" s="9">
        <f>G28/E28</f>
        <v>0.19444444444444445</v>
      </c>
      <c r="I28" s="23">
        <f>H28*1000</f>
        <v>194.44444444444446</v>
      </c>
      <c r="J28" s="41" t="str" cm="1">
        <f t="array" ref="J28">_xlfn.IFS(
I28&lt;122,"50–122",
I28&lt;194,"122–194",
I28&lt;266,"194–266",
I28&lt;338,"266–338",
I28&lt;410,"338–410",
TRUE,"410+"
)</f>
        <v>194–266</v>
      </c>
    </row>
    <row r="29" spans="1:23">
      <c r="A29" s="25" t="s">
        <v>119</v>
      </c>
      <c r="B29" s="3" t="s">
        <v>120</v>
      </c>
      <c r="C29" s="3" t="s">
        <v>45</v>
      </c>
      <c r="D29" s="3" t="s">
        <v>45</v>
      </c>
      <c r="E29" s="3">
        <v>120</v>
      </c>
      <c r="F29" s="12" t="s">
        <v>121</v>
      </c>
      <c r="G29" s="23">
        <v>21.03</v>
      </c>
      <c r="H29" s="9">
        <f>G29/E29</f>
        <v>0.17525000000000002</v>
      </c>
      <c r="I29" s="23">
        <f>H29*1000</f>
        <v>175.25000000000003</v>
      </c>
      <c r="J29" s="41" t="str" cm="1">
        <f t="array" ref="J29">_xlfn.IFS(
I29&lt;122,"50–122",
I29&lt;194,"122–194",
I29&lt;266,"194–266",
I29&lt;338,"266–338",
I29&lt;410,"338–410",
TRUE,"410+"
)</f>
        <v>122–194</v>
      </c>
    </row>
    <row r="30" spans="1:23">
      <c r="A30" s="25" t="s">
        <v>124</v>
      </c>
      <c r="B30" s="3" t="s">
        <v>125</v>
      </c>
      <c r="C30" s="3" t="s">
        <v>126</v>
      </c>
      <c r="D30" s="3" t="s">
        <v>79</v>
      </c>
      <c r="E30" s="3">
        <v>150</v>
      </c>
      <c r="F30" s="12" t="s">
        <v>123</v>
      </c>
      <c r="G30" s="23">
        <v>48</v>
      </c>
      <c r="H30" s="9">
        <f>G30/E30</f>
        <v>0.32</v>
      </c>
      <c r="I30" s="23">
        <f>H30*1000</f>
        <v>320</v>
      </c>
      <c r="J30" s="41" t="str" cm="1">
        <f t="array" ref="J30">_xlfn.IFS(
I30&lt;122,"50–122",
I30&lt;194,"122–194",
I30&lt;266,"194–266",
I30&lt;338,"266–338",
I30&lt;410,"338–410",
TRUE,"410+"
)</f>
        <v>266–338</v>
      </c>
    </row>
    <row r="31" spans="1:23">
      <c r="A31" s="25" t="s">
        <v>129</v>
      </c>
      <c r="B31" s="3" t="s">
        <v>130</v>
      </c>
      <c r="C31" s="3" t="s">
        <v>131</v>
      </c>
      <c r="D31" s="3" t="s">
        <v>79</v>
      </c>
      <c r="E31" s="3">
        <v>246</v>
      </c>
      <c r="F31" s="12" t="s">
        <v>132</v>
      </c>
      <c r="G31" s="23">
        <v>47.96</v>
      </c>
      <c r="H31" s="9">
        <f>G31/E31</f>
        <v>0.19495934959349595</v>
      </c>
      <c r="I31" s="23">
        <f>H31*1000</f>
        <v>194.95934959349594</v>
      </c>
      <c r="J31" s="41" t="str" cm="1">
        <f t="array" ref="J31">_xlfn.IFS(
I31&lt;122,"50–122",
I31&lt;194,"122–194",
I31&lt;266,"194–266",
I31&lt;338,"266–338",
I31&lt;410,"338–410",
TRUE,"410+"
)</f>
        <v>194–266</v>
      </c>
    </row>
    <row r="32" spans="1:23">
      <c r="A32" s="25" t="s">
        <v>135</v>
      </c>
      <c r="B32" s="3" t="s">
        <v>136</v>
      </c>
      <c r="C32" s="3" t="s">
        <v>45</v>
      </c>
      <c r="D32" s="3" t="s">
        <v>45</v>
      </c>
      <c r="E32" s="3">
        <v>125</v>
      </c>
      <c r="F32" s="12" t="s">
        <v>134</v>
      </c>
      <c r="G32" s="23">
        <v>47.96</v>
      </c>
      <c r="H32" s="9">
        <f>G32/E32</f>
        <v>0.38368000000000002</v>
      </c>
      <c r="I32" s="23">
        <f>H32*1000</f>
        <v>383.68</v>
      </c>
      <c r="J32" s="41" t="str" cm="1">
        <f t="array" ref="J32">_xlfn.IFS(
I32&lt;122,"50–122",
I32&lt;194,"122–194",
I32&lt;266,"194–266",
I32&lt;338,"266–338",
I32&lt;410,"338–410",
TRUE,"410+"
)</f>
        <v>338–410</v>
      </c>
    </row>
    <row r="33" spans="1:10">
      <c r="A33" s="25" t="s">
        <v>139</v>
      </c>
      <c r="B33" s="3" t="s">
        <v>140</v>
      </c>
      <c r="C33" s="3" t="s">
        <v>45</v>
      </c>
      <c r="D33" s="3" t="s">
        <v>45</v>
      </c>
      <c r="E33" s="3">
        <v>120</v>
      </c>
      <c r="F33" s="12" t="s">
        <v>141</v>
      </c>
      <c r="G33" s="23">
        <v>32.950000000000003</v>
      </c>
      <c r="H33" s="9">
        <f>G33/E33</f>
        <v>0.27458333333333335</v>
      </c>
      <c r="I33" s="23">
        <f>H33*1000</f>
        <v>274.58333333333337</v>
      </c>
      <c r="J33" s="41" t="str" cm="1">
        <f t="array" ref="J33">_xlfn.IFS(
I33&lt;122,"50–122",
I33&lt;194,"122–194",
I33&lt;266,"194–266",
I33&lt;338,"266–338",
I33&lt;410,"338–410",
TRUE,"410+"
)</f>
        <v>266–338</v>
      </c>
    </row>
    <row r="34" spans="1:10">
      <c r="A34" s="25" t="s">
        <v>144</v>
      </c>
      <c r="B34" s="3" t="s">
        <v>145</v>
      </c>
      <c r="C34" s="3" t="s">
        <v>146</v>
      </c>
      <c r="D34" s="3" t="s">
        <v>79</v>
      </c>
      <c r="E34" s="3">
        <v>300</v>
      </c>
      <c r="F34" s="12" t="s">
        <v>147</v>
      </c>
      <c r="G34" s="23">
        <v>39.9</v>
      </c>
      <c r="H34" s="9">
        <f>G34/E34</f>
        <v>0.13300000000000001</v>
      </c>
      <c r="I34" s="23">
        <f>H34*1000</f>
        <v>133</v>
      </c>
      <c r="J34" s="41" t="str" cm="1">
        <f t="array" ref="J34">_xlfn.IFS(
I34&lt;122,"50–122",
I34&lt;194,"122–194",
I34&lt;266,"194–266",
I34&lt;338,"266–338",
I34&lt;410,"338–410",
TRUE,"410+"
)</f>
        <v>122–194</v>
      </c>
    </row>
    <row r="35" spans="1:10">
      <c r="A35" s="25" t="s">
        <v>144</v>
      </c>
      <c r="B35" s="3" t="s">
        <v>145</v>
      </c>
      <c r="C35" s="3" t="s">
        <v>149</v>
      </c>
      <c r="D35" s="3" t="s">
        <v>523</v>
      </c>
      <c r="E35" s="3">
        <v>300</v>
      </c>
      <c r="F35" s="12" t="s">
        <v>150</v>
      </c>
      <c r="G35" s="23">
        <v>59.9</v>
      </c>
      <c r="H35" s="9">
        <f>G35/E35</f>
        <v>0.19966666666666666</v>
      </c>
      <c r="I35" s="23">
        <f>H35*1000</f>
        <v>199.66666666666666</v>
      </c>
      <c r="J35" s="41" t="str" cm="1">
        <f t="array" ref="J35">_xlfn.IFS(
I35&lt;122,"50–122",
I35&lt;194,"122–194",
I35&lt;266,"194–266",
I35&lt;338,"266–338",
I35&lt;410,"338–410",
TRUE,"410+"
)</f>
        <v>194–266</v>
      </c>
    </row>
    <row r="36" spans="1:10">
      <c r="A36" s="25" t="s">
        <v>152</v>
      </c>
      <c r="B36" s="3" t="s">
        <v>153</v>
      </c>
      <c r="C36" s="3" t="s">
        <v>154</v>
      </c>
      <c r="D36" s="3" t="s">
        <v>79</v>
      </c>
      <c r="E36" s="3">
        <v>150</v>
      </c>
      <c r="F36" s="12" t="s">
        <v>151</v>
      </c>
      <c r="G36" s="23">
        <v>55</v>
      </c>
      <c r="H36" s="9">
        <f>G36/E36</f>
        <v>0.36666666666666664</v>
      </c>
      <c r="I36" s="23">
        <f>H36*1000</f>
        <v>366.66666666666663</v>
      </c>
      <c r="J36" s="41" t="str" cm="1">
        <f t="array" ref="J36">_xlfn.IFS(
I36&lt;122,"50–122",
I36&lt;194,"122–194",
I36&lt;266,"194–266",
I36&lt;338,"266–338",
I36&lt;410,"338–410",
TRUE,"410+"
)</f>
        <v>338–410</v>
      </c>
    </row>
    <row r="37" spans="1:10">
      <c r="A37" s="25" t="s">
        <v>156</v>
      </c>
      <c r="B37" s="3" t="s">
        <v>157</v>
      </c>
      <c r="C37" s="3" t="s">
        <v>158</v>
      </c>
      <c r="D37" s="3" t="s">
        <v>524</v>
      </c>
      <c r="E37" s="3">
        <v>300</v>
      </c>
      <c r="F37" s="12" t="s">
        <v>155</v>
      </c>
      <c r="G37" s="23">
        <v>59.95</v>
      </c>
      <c r="H37" s="9">
        <f>G37/E37</f>
        <v>0.19983333333333334</v>
      </c>
      <c r="I37" s="23">
        <f>H37*1000</f>
        <v>199.83333333333334</v>
      </c>
      <c r="J37" s="41" t="str" cm="1">
        <f t="array" ref="J37">_xlfn.IFS(
I37&lt;122,"50–122",
I37&lt;194,"122–194",
I37&lt;266,"194–266",
I37&lt;338,"266–338",
I37&lt;410,"338–410",
TRUE,"410+"
)</f>
        <v>194–266</v>
      </c>
    </row>
    <row r="38" spans="1:10">
      <c r="A38" s="25" t="s">
        <v>161</v>
      </c>
      <c r="B38" s="3" t="s">
        <v>162</v>
      </c>
      <c r="C38" s="3" t="s">
        <v>163</v>
      </c>
      <c r="D38" s="3" t="s">
        <v>525</v>
      </c>
      <c r="E38" s="3">
        <v>75</v>
      </c>
      <c r="F38" s="12" t="s">
        <v>164</v>
      </c>
      <c r="G38" s="23">
        <v>39.950000000000003</v>
      </c>
      <c r="H38" s="9">
        <f>G38/E38</f>
        <v>0.53266666666666673</v>
      </c>
      <c r="I38" s="23">
        <f>H38*1000</f>
        <v>532.66666666666674</v>
      </c>
      <c r="J38" s="41" t="str" cm="1">
        <f t="array" ref="J38">_xlfn.IFS(
I38&lt;122,"50–122",
I38&lt;194,"122–194",
I38&lt;266,"194–266",
I38&lt;338,"266–338",
I38&lt;410,"338–410",
TRUE,"410+"
)</f>
        <v>410+</v>
      </c>
    </row>
    <row r="39" spans="1:10">
      <c r="A39" s="25" t="s">
        <v>161</v>
      </c>
      <c r="B39" s="3" t="s">
        <v>162</v>
      </c>
      <c r="C39" s="14" t="s">
        <v>163</v>
      </c>
      <c r="D39" s="3" t="s">
        <v>525</v>
      </c>
      <c r="E39" s="3">
        <v>150</v>
      </c>
      <c r="F39" s="12" t="s">
        <v>166</v>
      </c>
      <c r="G39" s="23">
        <v>40</v>
      </c>
      <c r="H39" s="9">
        <f>G39/E39</f>
        <v>0.26666666666666666</v>
      </c>
      <c r="I39" s="23">
        <f>H39*1000</f>
        <v>266.66666666666669</v>
      </c>
      <c r="J39" s="41" t="str" cm="1">
        <f t="array" ref="J39">_xlfn.IFS(
I39&lt;122,"50–122",
I39&lt;194,"122–194",
I39&lt;266,"194–266",
I39&lt;338,"266–338",
I39&lt;410,"338–410",
TRUE,"410+"
)</f>
        <v>266–338</v>
      </c>
    </row>
    <row r="40" spans="1:10">
      <c r="A40" s="25" t="s">
        <v>161</v>
      </c>
      <c r="B40" s="3" t="s">
        <v>162</v>
      </c>
      <c r="C40" s="3" t="s">
        <v>163</v>
      </c>
      <c r="D40" s="3" t="s">
        <v>525</v>
      </c>
      <c r="E40" s="3">
        <v>300</v>
      </c>
      <c r="F40" s="12" t="s">
        <v>169</v>
      </c>
      <c r="G40" s="23">
        <v>99.95</v>
      </c>
      <c r="H40" s="9">
        <f>G40/E40</f>
        <v>0.33316666666666667</v>
      </c>
      <c r="I40" s="23">
        <f>H40*1000</f>
        <v>333.16666666666669</v>
      </c>
      <c r="J40" s="41" t="str" cm="1">
        <f t="array" ref="J40">_xlfn.IFS(
I40&lt;122,"50–122",
I40&lt;194,"122–194",
I40&lt;266,"194–266",
I40&lt;338,"266–338",
I40&lt;410,"338–410",
TRUE,"410+"
)</f>
        <v>266–338</v>
      </c>
    </row>
    <row r="41" spans="1:10">
      <c r="A41" s="25" t="s">
        <v>171</v>
      </c>
      <c r="B41" s="3" t="s">
        <v>172</v>
      </c>
      <c r="C41" s="3" t="s">
        <v>173</v>
      </c>
      <c r="D41" s="3" t="s">
        <v>79</v>
      </c>
      <c r="E41" s="3">
        <v>200</v>
      </c>
      <c r="F41" s="12" t="s">
        <v>174</v>
      </c>
      <c r="G41" s="23">
        <v>36.85</v>
      </c>
      <c r="H41" s="9">
        <f>G41/E41</f>
        <v>0.18425</v>
      </c>
      <c r="I41" s="23">
        <f>H41*1000</f>
        <v>184.25</v>
      </c>
      <c r="J41" s="41" t="str" cm="1">
        <f t="array" ref="J41">_xlfn.IFS(
I41&lt;122,"50–122",
I41&lt;194,"122–194",
I41&lt;266,"194–266",
I41&lt;338,"266–338",
I41&lt;410,"338–410",
TRUE,"410+"
)</f>
        <v>122–194</v>
      </c>
    </row>
    <row r="42" spans="1:10">
      <c r="A42" s="25" t="s">
        <v>171</v>
      </c>
      <c r="B42" s="3" t="s">
        <v>172</v>
      </c>
      <c r="C42" s="3" t="s">
        <v>176</v>
      </c>
      <c r="D42" s="3" t="s">
        <v>515</v>
      </c>
      <c r="E42" s="3">
        <v>200</v>
      </c>
      <c r="F42" s="12" t="s">
        <v>177</v>
      </c>
      <c r="G42" s="23">
        <v>33.950000000000003</v>
      </c>
      <c r="H42" s="9">
        <f>G42/E42</f>
        <v>0.16975000000000001</v>
      </c>
      <c r="I42" s="23">
        <f>H42*1000</f>
        <v>169.75</v>
      </c>
      <c r="J42" s="41" t="str" cm="1">
        <f t="array" ref="J42">_xlfn.IFS(
I42&lt;122,"50–122",
I42&lt;194,"122–194",
I42&lt;266,"194–266",
I42&lt;338,"266–338",
I42&lt;410,"338–410",
TRUE,"410+"
)</f>
        <v>122–194</v>
      </c>
    </row>
    <row r="43" spans="1:10">
      <c r="A43" s="25" t="s">
        <v>171</v>
      </c>
      <c r="B43" s="3" t="s">
        <v>172</v>
      </c>
      <c r="C43" s="3" t="s">
        <v>179</v>
      </c>
      <c r="D43" s="3" t="s">
        <v>526</v>
      </c>
      <c r="E43" s="3">
        <v>200</v>
      </c>
      <c r="F43" s="12" t="s">
        <v>180</v>
      </c>
      <c r="G43" s="23">
        <v>38.200000000000003</v>
      </c>
      <c r="H43" s="9">
        <f>G43/E43</f>
        <v>0.191</v>
      </c>
      <c r="I43" s="23">
        <f>H43*1000</f>
        <v>191</v>
      </c>
      <c r="J43" s="41" t="str" cm="1">
        <f t="array" ref="J43">_xlfn.IFS(
I43&lt;122,"50–122",
I43&lt;194,"122–194",
I43&lt;266,"194–266",
I43&lt;338,"266–338",
I43&lt;410,"338–410",
TRUE,"410+"
)</f>
        <v>122–194</v>
      </c>
    </row>
    <row r="44" spans="1:10">
      <c r="A44" s="25" t="s">
        <v>182</v>
      </c>
      <c r="B44" s="3" t="s">
        <v>183</v>
      </c>
      <c r="C44" s="3" t="s">
        <v>184</v>
      </c>
      <c r="D44" s="3" t="s">
        <v>524</v>
      </c>
      <c r="E44" s="3">
        <v>336</v>
      </c>
      <c r="F44" s="12" t="s">
        <v>185</v>
      </c>
      <c r="G44" s="23">
        <v>44.96</v>
      </c>
      <c r="H44" s="9">
        <f>G44/E44</f>
        <v>0.13380952380952382</v>
      </c>
      <c r="I44" s="23">
        <f>H44*1000</f>
        <v>133.80952380952382</v>
      </c>
      <c r="J44" s="41" t="str" cm="1">
        <f t="array" ref="J44">_xlfn.IFS(
I44&lt;122,"50–122",
I44&lt;194,"122–194",
I44&lt;266,"194–266",
I44&lt;338,"266–338",
I44&lt;410,"338–410",
TRUE,"410+"
)</f>
        <v>122–194</v>
      </c>
    </row>
    <row r="45" spans="1:10">
      <c r="A45" s="25" t="s">
        <v>188</v>
      </c>
      <c r="B45" s="3" t="s">
        <v>189</v>
      </c>
      <c r="C45" s="3" t="s">
        <v>45</v>
      </c>
      <c r="D45" s="3" t="s">
        <v>45</v>
      </c>
      <c r="E45" s="3">
        <v>300</v>
      </c>
      <c r="F45" s="12" t="s">
        <v>190</v>
      </c>
      <c r="G45" s="23">
        <v>30.95</v>
      </c>
      <c r="H45" s="9">
        <f>G45/E45</f>
        <v>0.10316666666666667</v>
      </c>
      <c r="I45" s="23">
        <f>H45*1000</f>
        <v>103.16666666666667</v>
      </c>
      <c r="J45" s="41" t="str" cm="1">
        <f t="array" ref="J45">_xlfn.IFS(
I45&lt;122,"50–122",
I45&lt;194,"122–194",
I45&lt;266,"194–266",
I45&lt;338,"266–338",
I45&lt;410,"338–410",
TRUE,"410+"
)</f>
        <v>50–122</v>
      </c>
    </row>
    <row r="46" spans="1:10">
      <c r="A46" s="25" t="s">
        <v>193</v>
      </c>
      <c r="B46" s="3" t="s">
        <v>194</v>
      </c>
      <c r="C46" s="3" t="s">
        <v>158</v>
      </c>
      <c r="D46" s="3" t="s">
        <v>524</v>
      </c>
      <c r="E46" s="3">
        <v>250</v>
      </c>
      <c r="F46" s="12" t="s">
        <v>192</v>
      </c>
      <c r="G46" s="23">
        <v>59</v>
      </c>
      <c r="H46" s="9">
        <f>G46/E46</f>
        <v>0.23599999999999999</v>
      </c>
      <c r="I46" s="23">
        <f>H46*1000</f>
        <v>236</v>
      </c>
      <c r="J46" s="41" t="str" cm="1">
        <f t="array" ref="J46">_xlfn.IFS(
I46&lt;122,"50–122",
I46&lt;194,"122–194",
I46&lt;266,"194–266",
I46&lt;338,"266–338",
I46&lt;410,"338–410",
TRUE,"410+"
)</f>
        <v>194–266</v>
      </c>
    </row>
    <row r="47" spans="1:10">
      <c r="A47" s="25" t="s">
        <v>193</v>
      </c>
      <c r="B47" s="3" t="s">
        <v>196</v>
      </c>
      <c r="C47" s="3" t="s">
        <v>45</v>
      </c>
      <c r="D47" s="3" t="s">
        <v>45</v>
      </c>
      <c r="E47" s="3">
        <v>250</v>
      </c>
      <c r="F47" s="12" t="s">
        <v>195</v>
      </c>
      <c r="G47" s="23">
        <v>49.5</v>
      </c>
      <c r="H47" s="9">
        <f>G47/E47</f>
        <v>0.19800000000000001</v>
      </c>
      <c r="I47" s="23">
        <f>H47*1000</f>
        <v>198</v>
      </c>
      <c r="J47" s="41" t="str" cm="1">
        <f t="array" ref="J47">_xlfn.IFS(
I47&lt;122,"50–122",
I47&lt;194,"122–194",
I47&lt;266,"194–266",
I47&lt;338,"266–338",
I47&lt;410,"338–410",
TRUE,"410+"
)</f>
        <v>194–266</v>
      </c>
    </row>
    <row r="48" spans="1:10">
      <c r="A48" s="25" t="s">
        <v>198</v>
      </c>
      <c r="B48" s="3" t="s">
        <v>199</v>
      </c>
      <c r="C48" s="3" t="s">
        <v>45</v>
      </c>
      <c r="D48" s="3" t="s">
        <v>45</v>
      </c>
      <c r="E48" s="3">
        <v>80</v>
      </c>
      <c r="F48" s="12" t="s">
        <v>197</v>
      </c>
      <c r="G48" s="23">
        <v>33.15</v>
      </c>
      <c r="H48" s="9">
        <f>G48/E48</f>
        <v>0.41437499999999999</v>
      </c>
      <c r="I48" s="23">
        <f>H48*1000</f>
        <v>414.375</v>
      </c>
      <c r="J48" s="41" t="str" cm="1">
        <f t="array" ref="J48">_xlfn.IFS(
I48&lt;122,"50–122",
I48&lt;194,"122–194",
I48&lt;266,"194–266",
I48&lt;338,"266–338",
I48&lt;410,"338–410",
TRUE,"410+"
)</f>
        <v>410+</v>
      </c>
    </row>
    <row r="49" spans="1:10">
      <c r="A49" s="25" t="s">
        <v>201</v>
      </c>
      <c r="B49" s="3" t="s">
        <v>202</v>
      </c>
      <c r="C49" s="3" t="s">
        <v>79</v>
      </c>
      <c r="D49" s="3" t="s">
        <v>79</v>
      </c>
      <c r="E49" s="3">
        <v>200</v>
      </c>
      <c r="F49" s="12" t="s">
        <v>203</v>
      </c>
      <c r="G49" s="23">
        <v>42.7</v>
      </c>
      <c r="H49" s="9">
        <f>G49/E49</f>
        <v>0.21350000000000002</v>
      </c>
      <c r="I49" s="23">
        <f>H49*1000</f>
        <v>213.50000000000003</v>
      </c>
      <c r="J49" s="41" t="str" cm="1">
        <f t="array" ref="J49">_xlfn.IFS(
I49&lt;122,"50–122",
I49&lt;194,"122–194",
I49&lt;266,"194–266",
I49&lt;338,"266–338",
I49&lt;410,"338–410",
TRUE,"410+"
)</f>
        <v>194–266</v>
      </c>
    </row>
    <row r="50" spans="1:10">
      <c r="A50" s="25" t="s">
        <v>206</v>
      </c>
      <c r="B50" s="3" t="s">
        <v>207</v>
      </c>
      <c r="C50" s="3" t="s">
        <v>208</v>
      </c>
      <c r="D50" s="3" t="s">
        <v>526</v>
      </c>
      <c r="E50" s="3">
        <v>150</v>
      </c>
      <c r="F50" s="12" t="s">
        <v>205</v>
      </c>
      <c r="G50" s="23">
        <v>34.5</v>
      </c>
      <c r="H50" s="9">
        <f>G50/E50</f>
        <v>0.23</v>
      </c>
      <c r="I50" s="23">
        <f>H50*1000</f>
        <v>230</v>
      </c>
      <c r="J50" s="41" t="str" cm="1">
        <f t="array" ref="J50">_xlfn.IFS(
I50&lt;122,"50–122",
I50&lt;194,"122–194",
I50&lt;266,"194–266",
I50&lt;338,"266–338",
I50&lt;410,"338–410",
TRUE,"410+"
)</f>
        <v>194–266</v>
      </c>
    </row>
    <row r="51" spans="1:10">
      <c r="A51" s="25" t="s">
        <v>210</v>
      </c>
      <c r="B51" s="3" t="s">
        <v>211</v>
      </c>
      <c r="C51" s="3" t="s">
        <v>212</v>
      </c>
      <c r="D51" s="3" t="s">
        <v>79</v>
      </c>
      <c r="E51" s="3">
        <v>300</v>
      </c>
      <c r="F51" s="12" t="s">
        <v>209</v>
      </c>
      <c r="G51" s="23">
        <v>59.95</v>
      </c>
      <c r="H51" s="9">
        <f>G51/E51</f>
        <v>0.19983333333333334</v>
      </c>
      <c r="I51" s="23">
        <f>H51*1000</f>
        <v>199.83333333333334</v>
      </c>
      <c r="J51" s="41" t="str" cm="1">
        <f t="array" ref="J51">_xlfn.IFS(
I51&lt;122,"50–122",
I51&lt;194,"122–194",
I51&lt;266,"194–266",
I51&lt;338,"266–338",
I51&lt;410,"338–410",
TRUE,"410+"
)</f>
        <v>194–266</v>
      </c>
    </row>
    <row r="52" spans="1:10">
      <c r="A52" s="25" t="s">
        <v>214</v>
      </c>
      <c r="B52" s="3" t="s">
        <v>215</v>
      </c>
      <c r="C52" s="3" t="s">
        <v>216</v>
      </c>
      <c r="D52" s="3" t="s">
        <v>525</v>
      </c>
      <c r="E52" s="3">
        <v>308</v>
      </c>
      <c r="F52" s="12" t="s">
        <v>213</v>
      </c>
      <c r="G52" s="23">
        <v>65</v>
      </c>
      <c r="H52" s="9">
        <f>G52/E52</f>
        <v>0.21103896103896103</v>
      </c>
      <c r="I52" s="23">
        <f>H52*1000</f>
        <v>211.03896103896102</v>
      </c>
      <c r="J52" s="41" t="str" cm="1">
        <f t="array" ref="J52">_xlfn.IFS(
I52&lt;122,"50–122",
I52&lt;194,"122–194",
I52&lt;266,"194–266",
I52&lt;338,"266–338",
I52&lt;410,"338–410",
TRUE,"410+"
)</f>
        <v>194–266</v>
      </c>
    </row>
    <row r="53" spans="1:10">
      <c r="A53" s="25" t="s">
        <v>55</v>
      </c>
      <c r="B53" s="3" t="s">
        <v>56</v>
      </c>
      <c r="C53" s="3" t="s">
        <v>45</v>
      </c>
      <c r="D53" s="3" t="s">
        <v>45</v>
      </c>
      <c r="E53" s="3">
        <v>300</v>
      </c>
      <c r="F53" s="12" t="s">
        <v>217</v>
      </c>
      <c r="G53" s="23">
        <v>15</v>
      </c>
      <c r="H53" s="9">
        <f>G53/E53</f>
        <v>0.05</v>
      </c>
      <c r="I53" s="23">
        <f>H53*1000</f>
        <v>50</v>
      </c>
      <c r="J53" s="41" t="str" cm="1">
        <f t="array" ref="J53">_xlfn.IFS(
I53&lt;122,"50–122",
I53&lt;194,"122–194",
I53&lt;266,"194–266",
I53&lt;338,"266–338",
I53&lt;410,"338–410",
TRUE,"410+"
)</f>
        <v>50–122</v>
      </c>
    </row>
    <row r="54" spans="1:10">
      <c r="A54" s="25" t="s">
        <v>55</v>
      </c>
      <c r="B54" s="3" t="s">
        <v>56</v>
      </c>
      <c r="C54" s="3" t="s">
        <v>45</v>
      </c>
      <c r="D54" s="3" t="s">
        <v>45</v>
      </c>
      <c r="E54" s="3">
        <v>450</v>
      </c>
      <c r="F54" s="12" t="s">
        <v>219</v>
      </c>
      <c r="G54" s="23">
        <v>25</v>
      </c>
      <c r="H54" s="9">
        <f>G54/E54</f>
        <v>5.5555555555555552E-2</v>
      </c>
      <c r="I54" s="23">
        <f>H54*1000</f>
        <v>55.55555555555555</v>
      </c>
      <c r="J54" s="41" t="str" cm="1">
        <f t="array" ref="J54">_xlfn.IFS(
I54&lt;122,"50–122",
I54&lt;194,"122–194",
I54&lt;266,"194–266",
I54&lt;338,"266–338",
I54&lt;410,"338–410",
TRUE,"410+"
)</f>
        <v>50–122</v>
      </c>
    </row>
    <row r="55" spans="1:10">
      <c r="A55" s="25" t="s">
        <v>221</v>
      </c>
      <c r="B55" s="3" t="s">
        <v>222</v>
      </c>
      <c r="C55" s="3" t="s">
        <v>223</v>
      </c>
      <c r="D55" s="3" t="s">
        <v>517</v>
      </c>
      <c r="E55" s="3">
        <v>250</v>
      </c>
      <c r="F55" s="12" t="s">
        <v>220</v>
      </c>
      <c r="G55" s="23">
        <v>30</v>
      </c>
      <c r="H55" s="9">
        <f>G55/E55</f>
        <v>0.12</v>
      </c>
      <c r="I55" s="23">
        <f>H55*1000</f>
        <v>120</v>
      </c>
      <c r="J55" s="41" t="str" cm="1">
        <f t="array" ref="J55">_xlfn.IFS(
I55&lt;122,"50–122",
I55&lt;194,"122–194",
I55&lt;266,"194–266",
I55&lt;338,"266–338",
I55&lt;410,"338–410",
TRUE,"410+"
)</f>
        <v>50–122</v>
      </c>
    </row>
    <row r="56" spans="1:10">
      <c r="A56" s="25" t="s">
        <v>224</v>
      </c>
      <c r="B56" s="3" t="s">
        <v>225</v>
      </c>
      <c r="C56" s="3" t="s">
        <v>45</v>
      </c>
      <c r="D56" s="3" t="s">
        <v>45</v>
      </c>
      <c r="E56" s="3">
        <v>170</v>
      </c>
      <c r="F56" s="12" t="s">
        <v>226</v>
      </c>
      <c r="G56" s="23">
        <v>19.73</v>
      </c>
      <c r="H56" s="9">
        <f>G56/E56</f>
        <v>0.11605882352941177</v>
      </c>
      <c r="I56" s="23">
        <f>H56*1000</f>
        <v>116.05882352941177</v>
      </c>
      <c r="J56" s="41" t="str" cm="1">
        <f t="array" ref="J56">_xlfn.IFS(
I56&lt;122,"50–122",
I56&lt;194,"122–194",
I56&lt;266,"194–266",
I56&lt;338,"266–338",
I56&lt;410,"338–410",
TRUE,"410+"
)</f>
        <v>50–122</v>
      </c>
    </row>
    <row r="57" spans="1:10">
      <c r="A57" s="25" t="s">
        <v>228</v>
      </c>
      <c r="B57" s="3" t="s">
        <v>229</v>
      </c>
      <c r="C57" s="3" t="s">
        <v>230</v>
      </c>
      <c r="D57" s="3" t="s">
        <v>526</v>
      </c>
      <c r="E57" s="3">
        <v>300</v>
      </c>
      <c r="F57" s="12" t="s">
        <v>231</v>
      </c>
      <c r="G57" s="23">
        <v>54.95</v>
      </c>
      <c r="H57" s="9">
        <f>G57/E57</f>
        <v>0.18316666666666667</v>
      </c>
      <c r="I57" s="23">
        <f>H57*1000</f>
        <v>183.16666666666669</v>
      </c>
      <c r="J57" s="41" t="str" cm="1">
        <f t="array" ref="J57">_xlfn.IFS(
I57&lt;122,"50–122",
I57&lt;194,"122–194",
I57&lt;266,"194–266",
I57&lt;338,"266–338",
I57&lt;410,"338–410",
TRUE,"410+"
)</f>
        <v>122–194</v>
      </c>
    </row>
    <row r="58" spans="1:10">
      <c r="A58" s="25" t="s">
        <v>234</v>
      </c>
      <c r="B58" s="3" t="s">
        <v>235</v>
      </c>
      <c r="C58" s="3" t="s">
        <v>45</v>
      </c>
      <c r="D58" s="3" t="s">
        <v>45</v>
      </c>
      <c r="E58" s="3">
        <v>150</v>
      </c>
      <c r="F58" s="12" t="s">
        <v>236</v>
      </c>
      <c r="G58" s="23">
        <v>44.95</v>
      </c>
      <c r="H58" s="9">
        <f>G58/E58</f>
        <v>0.29966666666666669</v>
      </c>
      <c r="I58" s="23">
        <f>H58*1000</f>
        <v>299.66666666666669</v>
      </c>
      <c r="J58" s="41" t="str" cm="1">
        <f t="array" ref="J58">_xlfn.IFS(
I58&lt;122,"50–122",
I58&lt;194,"122–194",
I58&lt;266,"194–266",
I58&lt;338,"266–338",
I58&lt;410,"338–410",
TRUE,"410+"
)</f>
        <v>266–338</v>
      </c>
    </row>
    <row r="59" spans="1:10">
      <c r="A59" s="25" t="s">
        <v>238</v>
      </c>
      <c r="B59" s="3" t="s">
        <v>153</v>
      </c>
      <c r="C59" s="3" t="s">
        <v>239</v>
      </c>
      <c r="D59" s="3" t="s">
        <v>523</v>
      </c>
      <c r="E59" s="3">
        <v>300</v>
      </c>
      <c r="F59" s="12" t="s">
        <v>240</v>
      </c>
      <c r="G59" s="23">
        <v>71.2</v>
      </c>
      <c r="H59" s="9">
        <f>G59/E59</f>
        <v>0.23733333333333334</v>
      </c>
      <c r="I59" s="23">
        <f>H59*1000</f>
        <v>237.33333333333334</v>
      </c>
      <c r="J59" s="41" t="str" cm="1">
        <f t="array" ref="J59">_xlfn.IFS(
I59&lt;122,"50–122",
I59&lt;194,"122–194",
I59&lt;266,"194–266",
I59&lt;338,"266–338",
I59&lt;410,"338–410",
TRUE,"410+"
)</f>
        <v>194–266</v>
      </c>
    </row>
    <row r="60" spans="1:10">
      <c r="A60" s="25" t="s">
        <v>527</v>
      </c>
      <c r="B60" s="3" t="s">
        <v>244</v>
      </c>
      <c r="C60" s="3" t="s">
        <v>79</v>
      </c>
      <c r="D60" s="3" t="s">
        <v>79</v>
      </c>
      <c r="E60" s="3">
        <v>135</v>
      </c>
      <c r="F60" s="12" t="s">
        <v>242</v>
      </c>
      <c r="G60" s="23">
        <v>35</v>
      </c>
      <c r="H60" s="9">
        <f>G60/E60</f>
        <v>0.25925925925925924</v>
      </c>
      <c r="I60" s="23">
        <f>H60*1000</f>
        <v>259.25925925925924</v>
      </c>
      <c r="J60" s="41" t="str" cm="1">
        <f t="array" ref="J60">_xlfn.IFS(
I60&lt;122,"50–122",
I60&lt;194,"122–194",
I60&lt;266,"194–266",
I60&lt;338,"266–338",
I60&lt;410,"338–410",
TRUE,"410+"
)</f>
        <v>194–266</v>
      </c>
    </row>
    <row r="61" spans="1:10">
      <c r="A61" s="25" t="s">
        <v>527</v>
      </c>
      <c r="B61" s="3" t="s">
        <v>246</v>
      </c>
      <c r="C61" s="3" t="s">
        <v>79</v>
      </c>
      <c r="D61" s="3" t="s">
        <v>79</v>
      </c>
      <c r="E61" s="3">
        <v>135</v>
      </c>
      <c r="F61" s="12" t="s">
        <v>245</v>
      </c>
      <c r="G61" s="23">
        <v>37</v>
      </c>
      <c r="H61" s="9">
        <f>G61/E61</f>
        <v>0.27407407407407408</v>
      </c>
      <c r="I61" s="23">
        <f>H61*1000</f>
        <v>274.07407407407408</v>
      </c>
      <c r="J61" s="41" t="str" cm="1">
        <f t="array" ref="J61">_xlfn.IFS(
I61&lt;122,"50–122",
I61&lt;194,"122–194",
I61&lt;266,"194–266",
I61&lt;338,"266–338",
I61&lt;410,"338–410",
TRUE,"410+"
)</f>
        <v>266–338</v>
      </c>
    </row>
    <row r="62" spans="1:10">
      <c r="A62" s="25" t="s">
        <v>248</v>
      </c>
      <c r="B62" s="3" t="s">
        <v>249</v>
      </c>
      <c r="C62" s="3" t="s">
        <v>45</v>
      </c>
      <c r="D62" s="3" t="s">
        <v>45</v>
      </c>
      <c r="E62" s="3">
        <v>300</v>
      </c>
      <c r="F62" s="12" t="s">
        <v>250</v>
      </c>
      <c r="G62" s="23">
        <v>78.95</v>
      </c>
      <c r="H62" s="9">
        <f>G62/E62</f>
        <v>0.26316666666666666</v>
      </c>
      <c r="I62" s="23">
        <f>H62*1000</f>
        <v>263.16666666666669</v>
      </c>
      <c r="J62" s="41" t="str" cm="1">
        <f t="array" ref="J62">_xlfn.IFS(
I62&lt;122,"50–122",
I62&lt;194,"122–194",
I62&lt;266,"194–266",
I62&lt;338,"266–338",
I62&lt;410,"338–410",
TRUE,"410+"
)</f>
        <v>194–266</v>
      </c>
    </row>
    <row r="63" spans="1:10">
      <c r="A63" s="25" t="s">
        <v>252</v>
      </c>
      <c r="B63" s="3" t="s">
        <v>253</v>
      </c>
      <c r="C63" s="3" t="s">
        <v>528</v>
      </c>
      <c r="D63" s="3" t="s">
        <v>517</v>
      </c>
      <c r="E63" s="3">
        <v>240</v>
      </c>
      <c r="F63" s="12" t="s">
        <v>255</v>
      </c>
      <c r="G63" s="23">
        <v>44.96</v>
      </c>
      <c r="H63" s="9">
        <f>G63/E63</f>
        <v>0.18733333333333332</v>
      </c>
      <c r="I63" s="23">
        <f>H63*1000</f>
        <v>187.33333333333331</v>
      </c>
      <c r="J63" s="41" t="str" cm="1">
        <f t="array" ref="J63">_xlfn.IFS(
I63&lt;122,"50–122",
I63&lt;194,"122–194",
I63&lt;266,"194–266",
I63&lt;338,"266–338",
I63&lt;410,"338–410",
TRUE,"410+"
)</f>
        <v>122–194</v>
      </c>
    </row>
    <row r="64" spans="1:10">
      <c r="A64" s="25" t="s">
        <v>258</v>
      </c>
      <c r="B64" s="3" t="s">
        <v>259</v>
      </c>
      <c r="C64" s="3" t="s">
        <v>260</v>
      </c>
      <c r="D64" s="3" t="s">
        <v>523</v>
      </c>
      <c r="E64" s="3">
        <v>390</v>
      </c>
      <c r="F64" s="12" t="s">
        <v>261</v>
      </c>
      <c r="G64" s="23">
        <v>69.95</v>
      </c>
      <c r="H64" s="9">
        <f>G64/E64</f>
        <v>0.17935897435897435</v>
      </c>
      <c r="I64" s="23">
        <f>H64*1000</f>
        <v>179.35897435897436</v>
      </c>
      <c r="J64" s="41" t="str" cm="1">
        <f t="array" ref="J64">_xlfn.IFS(
I64&lt;122,"50–122",
I64&lt;194,"122–194",
I64&lt;266,"194–266",
I64&lt;338,"266–338",
I64&lt;410,"338–410",
TRUE,"410+"
)</f>
        <v>122–194</v>
      </c>
    </row>
    <row r="65" spans="1:10">
      <c r="A65" s="25" t="s">
        <v>264</v>
      </c>
      <c r="B65" s="3" t="s">
        <v>265</v>
      </c>
      <c r="C65" s="3" t="s">
        <v>266</v>
      </c>
      <c r="D65" s="3" t="s">
        <v>517</v>
      </c>
      <c r="E65" s="3">
        <v>240</v>
      </c>
      <c r="F65" s="12" t="s">
        <v>263</v>
      </c>
      <c r="G65" s="23">
        <v>34.99</v>
      </c>
      <c r="H65" s="9">
        <f>G65/E65</f>
        <v>0.14579166666666668</v>
      </c>
      <c r="I65" s="23">
        <f>H65*1000</f>
        <v>145.79166666666669</v>
      </c>
      <c r="J65" s="41" t="str" cm="1">
        <f t="array" ref="J65">_xlfn.IFS(
I65&lt;122,"50–122",
I65&lt;194,"122–194",
I65&lt;266,"194–266",
I65&lt;338,"266–338",
I65&lt;410,"338–410",
TRUE,"410+"
)</f>
        <v>122–194</v>
      </c>
    </row>
    <row r="66" spans="1:10">
      <c r="A66" s="25" t="s">
        <v>268</v>
      </c>
      <c r="B66" s="3" t="s">
        <v>269</v>
      </c>
      <c r="C66" s="3" t="s">
        <v>270</v>
      </c>
      <c r="D66" s="3" t="s">
        <v>525</v>
      </c>
      <c r="E66" s="3">
        <v>330</v>
      </c>
      <c r="F66" s="12" t="s">
        <v>271</v>
      </c>
      <c r="G66" s="23">
        <v>64.95</v>
      </c>
      <c r="H66" s="9">
        <f>G66/E66</f>
        <v>0.19681818181818184</v>
      </c>
      <c r="I66" s="23">
        <f>H66*1000</f>
        <v>196.81818181818184</v>
      </c>
      <c r="J66" s="41" t="str" cm="1">
        <f t="array" ref="J66">_xlfn.IFS(
I66&lt;122,"50–122",
I66&lt;194,"122–194",
I66&lt;266,"194–266",
I66&lt;338,"266–338",
I66&lt;410,"338–410",
TRUE,"410+"
)</f>
        <v>194–266</v>
      </c>
    </row>
    <row r="67" spans="1:10">
      <c r="A67" s="25" t="s">
        <v>274</v>
      </c>
      <c r="B67" s="3" t="s">
        <v>275</v>
      </c>
      <c r="C67" s="3" t="s">
        <v>45</v>
      </c>
      <c r="D67" s="3" t="s">
        <v>45</v>
      </c>
      <c r="E67" s="3">
        <v>400</v>
      </c>
      <c r="F67" s="12" t="s">
        <v>273</v>
      </c>
      <c r="G67" s="23">
        <v>54.95</v>
      </c>
      <c r="H67" s="9">
        <f>G67/E67</f>
        <v>0.137375</v>
      </c>
      <c r="I67" s="23">
        <f>H67*1000</f>
        <v>137.375</v>
      </c>
      <c r="J67" s="41" t="str" cm="1">
        <f t="array" ref="J67">_xlfn.IFS(
I67&lt;122,"50–122",
I67&lt;194,"122–194",
I67&lt;266,"194–266",
I67&lt;338,"266–338",
I67&lt;410,"338–410",
TRUE,"410+"
)</f>
        <v>122–194</v>
      </c>
    </row>
    <row r="68" spans="1:10">
      <c r="A68" s="25" t="s">
        <v>278</v>
      </c>
      <c r="B68" s="3" t="s">
        <v>279</v>
      </c>
      <c r="C68" s="3" t="s">
        <v>45</v>
      </c>
      <c r="D68" s="3" t="s">
        <v>45</v>
      </c>
      <c r="E68" s="3">
        <v>237</v>
      </c>
      <c r="F68" s="12" t="s">
        <v>277</v>
      </c>
      <c r="G68" s="23">
        <v>34.96</v>
      </c>
      <c r="H68" s="9">
        <f>G68/E68</f>
        <v>0.14751054852320675</v>
      </c>
      <c r="I68" s="23">
        <f>H68*1000</f>
        <v>147.51054852320675</v>
      </c>
      <c r="J68" s="41" t="str" cm="1">
        <f t="array" ref="J68">_xlfn.IFS(
I68&lt;122,"50–122",
I68&lt;194,"122–194",
I68&lt;266,"194–266",
I68&lt;338,"266–338",
I68&lt;410,"338–410",
TRUE,"410+"
)</f>
        <v>122–194</v>
      </c>
    </row>
    <row r="69" spans="1:10">
      <c r="A69" s="25" t="s">
        <v>281</v>
      </c>
      <c r="B69" s="3" t="s">
        <v>282</v>
      </c>
      <c r="C69" s="3" t="s">
        <v>45</v>
      </c>
      <c r="D69" s="3" t="s">
        <v>45</v>
      </c>
      <c r="E69" s="3">
        <v>200</v>
      </c>
      <c r="F69" s="12" t="s">
        <v>280</v>
      </c>
      <c r="G69" s="23">
        <v>44.95</v>
      </c>
      <c r="H69" s="9">
        <f>G69/E69</f>
        <v>0.22475000000000001</v>
      </c>
      <c r="I69" s="23">
        <f>H69*1000</f>
        <v>224.75</v>
      </c>
      <c r="J69" s="41" t="str" cm="1">
        <f t="array" ref="J69">_xlfn.IFS(
I69&lt;122,"50–122",
I69&lt;194,"122–194",
I69&lt;266,"194–266",
I69&lt;338,"266–338",
I69&lt;410,"338–410",
TRUE,"410+"
)</f>
        <v>194–266</v>
      </c>
    </row>
    <row r="70" spans="1:10">
      <c r="A70" s="25" t="s">
        <v>284</v>
      </c>
      <c r="B70" s="3" t="s">
        <v>285</v>
      </c>
      <c r="C70" s="3" t="s">
        <v>45</v>
      </c>
      <c r="D70" s="3" t="s">
        <v>45</v>
      </c>
      <c r="E70" s="3">
        <v>200</v>
      </c>
      <c r="F70" s="12" t="s">
        <v>283</v>
      </c>
      <c r="G70" s="23">
        <v>25.95</v>
      </c>
      <c r="H70" s="9">
        <f>G70/E70</f>
        <v>0.12975</v>
      </c>
      <c r="I70" s="23">
        <f>H70*1000</f>
        <v>129.75</v>
      </c>
      <c r="J70" s="41" t="str" cm="1">
        <f t="array" ref="J70">_xlfn.IFS(
I70&lt;122,"50–122",
I70&lt;194,"122–194",
I70&lt;266,"194–266",
I70&lt;338,"266–338",
I70&lt;410,"338–410",
TRUE,"410+"
)</f>
        <v>122–194</v>
      </c>
    </row>
    <row r="71" spans="1:10">
      <c r="A71" s="25" t="s">
        <v>287</v>
      </c>
      <c r="B71" s="3" t="s">
        <v>288</v>
      </c>
      <c r="C71" s="3" t="s">
        <v>45</v>
      </c>
      <c r="D71" s="3" t="s">
        <v>45</v>
      </c>
      <c r="E71" s="3">
        <v>200</v>
      </c>
      <c r="F71" s="12" t="s">
        <v>289</v>
      </c>
      <c r="G71" s="23">
        <v>29.95</v>
      </c>
      <c r="H71" s="9">
        <f>G71/E71</f>
        <v>0.14974999999999999</v>
      </c>
      <c r="I71" s="23">
        <f>H71*1000</f>
        <v>149.75</v>
      </c>
      <c r="J71" s="41" t="str" cm="1">
        <f t="array" ref="J71">_xlfn.IFS(
I71&lt;122,"50–122",
I71&lt;194,"122–194",
I71&lt;266,"194–266",
I71&lt;338,"266–338",
I71&lt;410,"338–410",
TRUE,"410+"
)</f>
        <v>122–194</v>
      </c>
    </row>
    <row r="72" spans="1:10">
      <c r="A72" s="25" t="s">
        <v>292</v>
      </c>
      <c r="B72" s="3" t="s">
        <v>293</v>
      </c>
      <c r="C72" s="3" t="s">
        <v>45</v>
      </c>
      <c r="D72" s="3" t="s">
        <v>45</v>
      </c>
      <c r="E72" s="3">
        <v>200</v>
      </c>
      <c r="F72" s="12" t="s">
        <v>291</v>
      </c>
      <c r="G72" s="23">
        <v>42</v>
      </c>
      <c r="H72" s="9">
        <f>G72/E72</f>
        <v>0.21</v>
      </c>
      <c r="I72" s="23">
        <f>H72*1000</f>
        <v>210</v>
      </c>
      <c r="J72" s="41" t="str" cm="1">
        <f t="array" ref="J72">_xlfn.IFS(
I72&lt;122,"50–122",
I72&lt;194,"122–194",
I72&lt;266,"194–266",
I72&lt;338,"266–338",
I72&lt;410,"338–410",
TRUE,"410+"
)</f>
        <v>194–266</v>
      </c>
    </row>
    <row r="73" spans="1:10">
      <c r="A73" s="25" t="s">
        <v>295</v>
      </c>
      <c r="B73" s="3" t="s">
        <v>296</v>
      </c>
      <c r="C73" s="3" t="s">
        <v>45</v>
      </c>
      <c r="D73" s="3" t="s">
        <v>45</v>
      </c>
      <c r="E73" s="3">
        <v>500</v>
      </c>
      <c r="F73" s="12" t="s">
        <v>294</v>
      </c>
      <c r="G73" s="23">
        <v>46.75</v>
      </c>
      <c r="H73" s="9">
        <f>G73/E73</f>
        <v>9.35E-2</v>
      </c>
      <c r="I73" s="23">
        <f>H73*1000</f>
        <v>93.5</v>
      </c>
      <c r="J73" s="41" t="str" cm="1">
        <f t="array" ref="J73">_xlfn.IFS(
I73&lt;122,"50–122",
I73&lt;194,"122–194",
I73&lt;266,"194–266",
I73&lt;338,"266–338",
I73&lt;410,"338–410",
TRUE,"410+"
)</f>
        <v>50–122</v>
      </c>
    </row>
    <row r="74" spans="1:10">
      <c r="A74" s="25" t="s">
        <v>298</v>
      </c>
      <c r="B74" s="3" t="s">
        <v>299</v>
      </c>
      <c r="C74" s="3" t="s">
        <v>45</v>
      </c>
      <c r="D74" s="3" t="s">
        <v>45</v>
      </c>
      <c r="E74" s="3">
        <v>480</v>
      </c>
      <c r="F74" s="12" t="s">
        <v>297</v>
      </c>
      <c r="G74" s="23">
        <v>89.96</v>
      </c>
      <c r="H74" s="9">
        <f>G74/E74</f>
        <v>0.18741666666666665</v>
      </c>
      <c r="I74" s="23">
        <f>H74*1000</f>
        <v>187.41666666666666</v>
      </c>
      <c r="J74" s="41" t="str" cm="1">
        <f t="array" ref="J74">_xlfn.IFS(
I74&lt;122,"50–122",
I74&lt;194,"122–194",
I74&lt;266,"194–266",
I74&lt;338,"266–338",
I74&lt;410,"338–410",
TRUE,"410+"
)</f>
        <v>122–194</v>
      </c>
    </row>
    <row r="75" spans="1:10">
      <c r="A75" s="25" t="s">
        <v>300</v>
      </c>
      <c r="B75" s="3" t="s">
        <v>301</v>
      </c>
      <c r="C75" s="3" t="s">
        <v>45</v>
      </c>
      <c r="D75" s="3" t="s">
        <v>45</v>
      </c>
      <c r="E75" s="3">
        <v>150</v>
      </c>
      <c r="F75" s="12" t="s">
        <v>302</v>
      </c>
      <c r="G75" s="23">
        <v>44.95</v>
      </c>
      <c r="H75" s="9">
        <f>G75/E75</f>
        <v>0.29966666666666669</v>
      </c>
      <c r="I75" s="23">
        <f>H75*1000</f>
        <v>299.66666666666669</v>
      </c>
      <c r="J75" s="41" t="str" cm="1">
        <f t="array" ref="J75">_xlfn.IFS(
I75&lt;122,"50–122",
I75&lt;194,"122–194",
I75&lt;266,"194–266",
I75&lt;338,"266–338",
I75&lt;410,"338–410",
TRUE,"410+"
)</f>
        <v>266–338</v>
      </c>
    </row>
    <row r="76" spans="1:10">
      <c r="A76" s="25" t="s">
        <v>305</v>
      </c>
      <c r="B76" s="3" t="s">
        <v>306</v>
      </c>
      <c r="C76" s="3" t="s">
        <v>45</v>
      </c>
      <c r="D76" s="3" t="s">
        <v>45</v>
      </c>
      <c r="E76" s="3">
        <v>150</v>
      </c>
      <c r="F76" s="12" t="s">
        <v>304</v>
      </c>
      <c r="G76" s="23">
        <v>69.95</v>
      </c>
      <c r="H76" s="9">
        <f>G76/E76</f>
        <v>0.46633333333333338</v>
      </c>
      <c r="I76" s="23">
        <f>H76*1000</f>
        <v>466.33333333333337</v>
      </c>
      <c r="J76" s="41" t="str" cm="1">
        <f t="array" ref="J76">_xlfn.IFS(
I76&lt;122,"50–122",
I76&lt;194,"122–194",
I76&lt;266,"194–266",
I76&lt;338,"266–338",
I76&lt;410,"338–410",
TRUE,"410+"
)</f>
        <v>410+</v>
      </c>
    </row>
    <row r="77" spans="1:10">
      <c r="A77" s="25" t="s">
        <v>308</v>
      </c>
      <c r="B77" s="3" t="s">
        <v>309</v>
      </c>
      <c r="C77" s="3" t="s">
        <v>529</v>
      </c>
      <c r="D77" s="3" t="s">
        <v>515</v>
      </c>
      <c r="E77" s="3">
        <v>240</v>
      </c>
      <c r="F77" s="12" t="s">
        <v>311</v>
      </c>
      <c r="G77" s="23">
        <v>68.25</v>
      </c>
      <c r="H77" s="9">
        <f>G77/E77</f>
        <v>0.28437499999999999</v>
      </c>
      <c r="I77" s="23">
        <f>H77*1000</f>
        <v>284.375</v>
      </c>
      <c r="J77" s="41" t="str" cm="1">
        <f t="array" ref="J77">_xlfn.IFS(
I77&lt;122,"50–122",
I77&lt;194,"122–194",
I77&lt;266,"194–266",
I77&lt;338,"266–338",
I77&lt;410,"338–410",
TRUE,"410+"
)</f>
        <v>266–338</v>
      </c>
    </row>
    <row r="78" spans="1:10">
      <c r="A78" s="25" t="s">
        <v>313</v>
      </c>
      <c r="B78" s="3" t="s">
        <v>314</v>
      </c>
      <c r="C78" s="3" t="s">
        <v>45</v>
      </c>
      <c r="D78" s="3" t="s">
        <v>45</v>
      </c>
      <c r="E78" s="3">
        <v>210</v>
      </c>
      <c r="F78" s="12" t="s">
        <v>315</v>
      </c>
      <c r="G78" s="23">
        <v>57.95</v>
      </c>
      <c r="H78" s="9">
        <f>G78/E78</f>
        <v>0.27595238095238095</v>
      </c>
      <c r="I78" s="23">
        <f>H78*1000</f>
        <v>275.95238095238096</v>
      </c>
      <c r="J78" s="41" t="str" cm="1">
        <f t="array" ref="J78">_xlfn.IFS(
I78&lt;122,"50–122",
I78&lt;194,"122–194",
I78&lt;266,"194–266",
I78&lt;338,"266–338",
I78&lt;410,"338–410",
TRUE,"410+"
)</f>
        <v>266–338</v>
      </c>
    </row>
    <row r="79" spans="1:10">
      <c r="A79" s="25" t="s">
        <v>317</v>
      </c>
      <c r="B79" s="3" t="s">
        <v>98</v>
      </c>
      <c r="C79" s="3" t="s">
        <v>318</v>
      </c>
      <c r="D79" s="3" t="s">
        <v>523</v>
      </c>
      <c r="E79" s="3">
        <v>300</v>
      </c>
      <c r="F79" s="12" t="s">
        <v>319</v>
      </c>
      <c r="G79" s="23">
        <v>94.9</v>
      </c>
      <c r="H79" s="9">
        <f>G79/E79</f>
        <v>0.31633333333333336</v>
      </c>
      <c r="I79" s="23">
        <f>H79*1000</f>
        <v>316.33333333333337</v>
      </c>
      <c r="J79" s="41" t="str" cm="1">
        <f t="array" ref="J79">_xlfn.IFS(
I79&lt;122,"50–122",
I79&lt;194,"122–194",
I79&lt;266,"194–266",
I79&lt;338,"266–338",
I79&lt;410,"338–410",
TRUE,"410+"
)</f>
        <v>266–338</v>
      </c>
    </row>
    <row r="80" spans="1:10">
      <c r="A80" s="25" t="s">
        <v>320</v>
      </c>
      <c r="B80" s="3" t="s">
        <v>321</v>
      </c>
      <c r="C80" s="3" t="s">
        <v>322</v>
      </c>
      <c r="D80" s="3" t="s">
        <v>517</v>
      </c>
      <c r="E80" s="3">
        <v>250</v>
      </c>
      <c r="F80" s="12" t="s">
        <v>323</v>
      </c>
      <c r="G80" s="23">
        <v>44.23</v>
      </c>
      <c r="H80" s="9">
        <f>G80/E80</f>
        <v>0.17691999999999999</v>
      </c>
      <c r="I80" s="23">
        <f>H80*1000</f>
        <v>176.92</v>
      </c>
      <c r="J80" s="41" t="str" cm="1">
        <f t="array" ref="J80">_xlfn.IFS(
I80&lt;122,"50–122",
I80&lt;194,"122–194",
I80&lt;266,"194–266",
I80&lt;338,"266–338",
I80&lt;410,"338–410",
TRUE,"410+"
)</f>
        <v>122–194</v>
      </c>
    </row>
    <row r="81" spans="1:10">
      <c r="A81" s="25" t="s">
        <v>326</v>
      </c>
      <c r="B81" s="3" t="s">
        <v>327</v>
      </c>
      <c r="C81" s="3" t="s">
        <v>45</v>
      </c>
      <c r="D81" s="3" t="s">
        <v>45</v>
      </c>
      <c r="E81" s="3">
        <v>360</v>
      </c>
      <c r="F81" s="12" t="s">
        <v>325</v>
      </c>
      <c r="G81" s="23">
        <v>109.99</v>
      </c>
      <c r="H81" s="9">
        <f>G81/E81</f>
        <v>0.30552777777777779</v>
      </c>
      <c r="I81" s="23">
        <f>H81*1000</f>
        <v>305.52777777777777</v>
      </c>
      <c r="J81" s="41" t="str" cm="1">
        <f t="array" ref="J81">_xlfn.IFS(
I81&lt;122,"50–122",
I81&lt;194,"122–194",
I81&lt;266,"194–266",
I81&lt;338,"266–338",
I81&lt;410,"338–410",
TRUE,"410+"
)</f>
        <v>266–338</v>
      </c>
    </row>
    <row r="82" spans="1:10">
      <c r="A82" s="25" t="s">
        <v>329</v>
      </c>
      <c r="B82" s="3" t="s">
        <v>330</v>
      </c>
      <c r="C82" s="3" t="s">
        <v>331</v>
      </c>
      <c r="D82" s="3" t="s">
        <v>526</v>
      </c>
      <c r="E82" s="3">
        <v>200</v>
      </c>
      <c r="F82" s="12" t="s">
        <v>328</v>
      </c>
      <c r="G82" s="23">
        <v>37.5</v>
      </c>
      <c r="H82" s="9">
        <f>G82/E82</f>
        <v>0.1875</v>
      </c>
      <c r="I82" s="23">
        <f>H82*1000</f>
        <v>187.5</v>
      </c>
      <c r="J82" s="41" t="str" cm="1">
        <f t="array" ref="J82">_xlfn.IFS(
I82&lt;122,"50–122",
I82&lt;194,"122–194",
I82&lt;266,"194–266",
I82&lt;338,"266–338",
I82&lt;410,"338–410",
TRUE,"410+"
)</f>
        <v>122–194</v>
      </c>
    </row>
    <row r="83" spans="1:10">
      <c r="A83" s="25" t="s">
        <v>333</v>
      </c>
      <c r="B83" s="3" t="s">
        <v>334</v>
      </c>
      <c r="C83" s="3" t="s">
        <v>45</v>
      </c>
      <c r="D83" s="3" t="s">
        <v>45</v>
      </c>
      <c r="E83" s="3">
        <v>150</v>
      </c>
      <c r="F83" s="12" t="s">
        <v>335</v>
      </c>
      <c r="G83" s="23">
        <v>29.61</v>
      </c>
      <c r="H83" s="9">
        <f>G83/E83</f>
        <v>0.19739999999999999</v>
      </c>
      <c r="I83" s="23">
        <f>H83*1000</f>
        <v>197.4</v>
      </c>
      <c r="J83" s="41" t="str" cm="1">
        <f t="array" ref="J83">_xlfn.IFS(
I83&lt;122,"50–122",
I83&lt;194,"122–194",
I83&lt;266,"194–266",
I83&lt;338,"266–338",
I83&lt;410,"338–410",
TRUE,"410+"
)</f>
        <v>194–266</v>
      </c>
    </row>
    <row r="84" spans="1:10">
      <c r="A84" s="25" t="s">
        <v>338</v>
      </c>
      <c r="B84" s="3" t="s">
        <v>339</v>
      </c>
      <c r="C84" s="3" t="s">
        <v>45</v>
      </c>
      <c r="D84" s="3" t="s">
        <v>45</v>
      </c>
      <c r="E84" s="3">
        <v>288</v>
      </c>
      <c r="F84" s="12" t="s">
        <v>340</v>
      </c>
      <c r="G84" s="23">
        <v>30.04</v>
      </c>
      <c r="H84" s="9">
        <f>G84/E84</f>
        <v>0.10430555555555555</v>
      </c>
      <c r="I84" s="23">
        <f>H84*1000</f>
        <v>104.30555555555556</v>
      </c>
      <c r="J84" s="41" t="str" cm="1">
        <f t="array" ref="J84">_xlfn.IFS(
I84&lt;122,"50–122",
I84&lt;194,"122–194",
I84&lt;266,"194–266",
I84&lt;338,"266–338",
I84&lt;410,"338–410",
TRUE,"410+"
)</f>
        <v>50–122</v>
      </c>
    </row>
    <row r="85" spans="1:10">
      <c r="A85" s="25" t="s">
        <v>342</v>
      </c>
      <c r="B85" s="3" t="s">
        <v>330</v>
      </c>
      <c r="C85" s="3" t="s">
        <v>343</v>
      </c>
      <c r="D85" s="3" t="s">
        <v>525</v>
      </c>
      <c r="E85" s="3">
        <v>103</v>
      </c>
      <c r="F85" s="12" t="s">
        <v>344</v>
      </c>
      <c r="G85" s="23">
        <v>27.49</v>
      </c>
      <c r="H85" s="9">
        <f>G85/E85</f>
        <v>0.26689320388349513</v>
      </c>
      <c r="I85" s="23">
        <f>H85*1000</f>
        <v>266.89320388349512</v>
      </c>
      <c r="J85" s="41" t="str" cm="1">
        <f t="array" ref="J85">_xlfn.IFS(
I85&lt;122,"50–122",
I85&lt;194,"122–194",
I85&lt;266,"194–266",
I85&lt;338,"266–338",
I85&lt;410,"338–410",
TRUE,"410+"
)</f>
        <v>266–338</v>
      </c>
    </row>
    <row r="86" spans="1:10">
      <c r="A86" s="25" t="s">
        <v>346</v>
      </c>
      <c r="B86" s="3" t="s">
        <v>347</v>
      </c>
      <c r="C86" s="3" t="s">
        <v>45</v>
      </c>
      <c r="D86" s="3" t="s">
        <v>45</v>
      </c>
      <c r="E86" s="3">
        <v>227</v>
      </c>
      <c r="F86" s="12" t="s">
        <v>348</v>
      </c>
      <c r="G86" s="23">
        <v>28.88</v>
      </c>
      <c r="H86" s="9">
        <f>G86/E86</f>
        <v>0.12722466960352422</v>
      </c>
      <c r="I86" s="23">
        <f>H86*1000</f>
        <v>127.22466960352422</v>
      </c>
      <c r="J86" s="41" t="str" cm="1">
        <f t="array" ref="J86">_xlfn.IFS(
I86&lt;122,"50–122",
I86&lt;194,"122–194",
I86&lt;266,"194–266",
I86&lt;338,"266–338",
I86&lt;410,"338–410",
TRUE,"410+"
)</f>
        <v>122–194</v>
      </c>
    </row>
    <row r="87" spans="1:10">
      <c r="A87" s="25" t="s">
        <v>350</v>
      </c>
      <c r="B87" s="3" t="s">
        <v>351</v>
      </c>
      <c r="C87" s="3" t="s">
        <v>45</v>
      </c>
      <c r="D87" s="3" t="s">
        <v>45</v>
      </c>
      <c r="E87" s="3">
        <v>450</v>
      </c>
      <c r="F87" s="12" t="s">
        <v>352</v>
      </c>
      <c r="G87" s="23">
        <v>79.900000000000006</v>
      </c>
      <c r="H87" s="9">
        <f>G87/E87</f>
        <v>0.17755555555555558</v>
      </c>
      <c r="I87" s="23">
        <f>H87*1000</f>
        <v>177.55555555555557</v>
      </c>
      <c r="J87" s="41" t="str" cm="1">
        <f t="array" ref="J87">_xlfn.IFS(
I87&lt;122,"50–122",
I87&lt;194,"122–194",
I87&lt;266,"194–266",
I87&lt;338,"266–338",
I87&lt;410,"338–410",
TRUE,"410+"
)</f>
        <v>122–194</v>
      </c>
    </row>
    <row r="88" spans="1:10">
      <c r="A88" s="28" t="s">
        <v>350</v>
      </c>
      <c r="B88" s="29" t="s">
        <v>351</v>
      </c>
      <c r="C88" s="29" t="s">
        <v>45</v>
      </c>
      <c r="D88" s="29" t="s">
        <v>45</v>
      </c>
      <c r="E88" s="29">
        <v>100</v>
      </c>
      <c r="F88" s="30" t="s">
        <v>353</v>
      </c>
      <c r="G88" s="31">
        <v>32.65</v>
      </c>
      <c r="H88" s="32">
        <f>G88/E88</f>
        <v>0.32650000000000001</v>
      </c>
      <c r="I88" s="31">
        <f>H88*1000</f>
        <v>326.5</v>
      </c>
      <c r="J88" s="34" t="str" cm="1">
        <f t="array" ref="J88">_xlfn.IFS(
I88&lt;122,"50–122",
I88&lt;194,"122–194",
I88&lt;266,"194–266",
I88&lt;338,"266–338",
I88&lt;410,"338–410",
TRUE,"410+"
)</f>
        <v>266–338</v>
      </c>
    </row>
  </sheetData>
  <mergeCells count="1">
    <mergeCell ref="L9:N9"/>
  </mergeCells>
  <hyperlinks>
    <hyperlink ref="F5" r:id="rId2" xr:uid="{25D3FC44-4BAB-FF44-A5BA-9A9DE3FF780F}"/>
    <hyperlink ref="F2" r:id="rId3" xr:uid="{04EBBBB9-B8F7-B64D-927A-0210EC6E47B7}"/>
    <hyperlink ref="F3" r:id="rId4" xr:uid="{50B07715-F8E8-944E-89CC-359D6DF11BC3}"/>
    <hyperlink ref="F12" r:id="rId5" xr:uid="{34F645A6-856E-0345-B785-9D2DC330FF2E}"/>
    <hyperlink ref="F4" r:id="rId6" xr:uid="{E56F13B7-8141-2F4C-84A1-5288CE3AA346}"/>
    <hyperlink ref="F25" r:id="rId7" xr:uid="{5235C837-129E-B54C-B3B7-5A39AF60385D}"/>
    <hyperlink ref="F17" r:id="rId8" xr:uid="{F087C212-1BBC-E249-92FE-51DA5715B31C}"/>
    <hyperlink ref="F14" r:id="rId9" xr:uid="{6616D4B5-C8B8-B444-B5E3-6508DB6F2869}"/>
    <hyperlink ref="F15" r:id="rId10" xr:uid="{77E00406-CF96-1340-85D9-DB643EF5B7E7}"/>
    <hyperlink ref="F16" r:id="rId11" xr:uid="{D36E74C0-2264-D640-9385-E28CCA842E9C}"/>
    <hyperlink ref="F18" r:id="rId12" xr:uid="{C7323D5D-C47F-1A47-9B5D-163FB2264206}"/>
    <hyperlink ref="F19" r:id="rId13" xr:uid="{35B5D9A6-7883-9D41-AC14-D3A28D3C0616}"/>
    <hyperlink ref="F20" r:id="rId14" xr:uid="{72A64354-239B-3C49-80BA-BCAEB9FF0375}"/>
    <hyperlink ref="F21" r:id="rId15" display="https://www.nakedharvestsupplements.com/products/mango-magic-gorgeous-greens?currency=AUD&amp;variant=38287380152514&amp;utm_source=google&amp;utm_medium=cpc&amp;utm_campaign=Google+Shopping&amp;stkn=8613b45baaae&amp;srsltid=AfmBOopzbwTy9_vimbQAMuFSMokj2kgbszlgZJ_m_3XOgAPtTkZ4f0Fxnjc" xr:uid="{8C383F1F-36BD-6443-B956-BC16938656A4}"/>
    <hyperlink ref="F22" r:id="rId16" xr:uid="{8D4C5E73-FDB0-264B-8B76-D8483858E108}"/>
    <hyperlink ref="F24" r:id="rId17" xr:uid="{2E0AA5CC-326E-ED4A-AFF5-9F9F6D3A6E3F}"/>
    <hyperlink ref="F26" r:id="rId18" xr:uid="{8ED20A9E-6C8B-D846-AEA7-94E340A88200}"/>
    <hyperlink ref="F27" r:id="rId19" display="https://jshealthvitamins.com/products/greens-collagen-formula-195g?variant=40513765867592&amp;country=AU&amp;currency=AUD&amp;utm_medium=product_sync&amp;utm_source=google&amp;utm_content=sag_organic&amp;utm_campaign=sag_organic?geo%3Dfalse&amp;srsltid=AfmBOorUJmklrau2jRU1WXIAyZOKUSRF7d9Q2nXhQMdli8UGe9mhLtTBlUs" xr:uid="{DD6E076D-F268-0F4D-90C9-A27F5F6C8731}"/>
    <hyperlink ref="F28" r:id="rId20" xr:uid="{924EA3AA-F112-0742-A974-33C1A469C82E}"/>
    <hyperlink ref="F29" r:id="rId21" xr:uid="{2C0EB361-F70E-B44A-BACF-6AE7EB8A41E2}"/>
    <hyperlink ref="F30" r:id="rId22" xr:uid="{9D63FBAD-5633-624F-BEC4-ADC13C53E305}"/>
    <hyperlink ref="F31" r:id="rId23" xr:uid="{15E43232-E43D-AE41-A4BA-AC119C43399A}"/>
    <hyperlink ref="F32" r:id="rId24" xr:uid="{3F586241-8E46-E048-B7A2-11124360C539}"/>
    <hyperlink ref="F33" r:id="rId25" xr:uid="{E41FD279-8C13-E541-9C1B-757D685EBDA0}"/>
    <hyperlink ref="F34" r:id="rId26" xr:uid="{A9146E52-62EB-2D49-9EF0-15D688CC9093}"/>
    <hyperlink ref="F35" r:id="rId27" xr:uid="{5A0E3696-7611-0A4F-88A9-338E2F72ADA7}"/>
    <hyperlink ref="F36" r:id="rId28" xr:uid="{0DAAFF9B-7A75-D449-8B1F-8E118F2EFFAE}"/>
    <hyperlink ref="F37" r:id="rId29" display="https://macromike.com.au/products/v2-apple-super-greens?variant=39479632265294&amp;country=AU&amp;currency=AUD&amp;utm_medium=product_sync&amp;utm_source=google&amp;utm_content=sag_organic&amp;utm_campaign=sag_organic&amp;srsltid=AfmBOoo2zcVyDj_pKLnriZOUI5JCIZI_xc62HDm9wrtuWLFkAmewF8JiSCw" xr:uid="{1A87BD22-DF09-8748-949F-EB8678C60D5A}"/>
    <hyperlink ref="F38" r:id="rId30" xr:uid="{F639541A-6996-1343-A8A1-E282D3F00FEC}"/>
    <hyperlink ref="F39" r:id="rId31" display="https://www.fitness-hero.com.au/products/red-dragon-essential-greens-gut-immunity-30-serves?variant=39818627580007&amp;country=AU&amp;currency=AUD&amp;utm_medium=product_sync&amp;utm_source=google&amp;utm_content=sag_organic&amp;utm_campaign=sag_organic&amp;srsltid=AfmBOoqq82f2Ikf0fEyaSBAhLGtp-jRmN7UlxatcCFz_e_R5NXDBAhefpuQ&amp;gStoreCode=1" xr:uid="{39F4051B-4B8C-FD40-9FCC-5BA6C93669DD}"/>
    <hyperlink ref="F40" r:id="rId32" xr:uid="{C8FDC136-12DA-C144-BE0D-7BBD53B19CEF}"/>
    <hyperlink ref="F41" r:id="rId33" xr:uid="{DC632AD5-0399-6B4D-A670-C56B8CA268E9}"/>
    <hyperlink ref="F42" r:id="rId34" xr:uid="{6BC3E007-51C6-6645-BF51-AB567E2959A1}"/>
    <hyperlink ref="F43" r:id="rId35" xr:uid="{0D940D43-7D36-0F4A-9C14-EF3DB188024D}"/>
    <hyperlink ref="F44" r:id="rId36" display="https://www.supplementwarehouse.com.au/products/daily-greens-by-genetix-nutrition?variant=47687792296173&amp;country=AU&amp;currency=AUD&amp;utm_medium=product_sync&amp;utm_source=google&amp;utm_content=sag_organic&amp;utm_campaign=sag_organic&amp;srsltid=AfmBOooKpOVZCk5mL-48MDI-fALANYB1nHyPNWVBY_VJagR-lrO7Q0smG1s" xr:uid="{484622F3-FF8B-3649-B24A-A25A2A8F223C}"/>
    <hyperlink ref="F45" r:id="rId37" xr:uid="{0BBA6EF1-80B5-EA49-B3AA-E344FCE5D806}"/>
    <hyperlink ref="F46" r:id="rId38" xr:uid="{4D510506-FC6F-7242-A2E0-74789C0861D0}"/>
    <hyperlink ref="F47" r:id="rId39" display="https://www.forestsuperfoods.com.au/products/naked-super-greens?variant=46363237581019&amp;country=AU&amp;currency=AUD&amp;utm_medium=product_sync&amp;utm_source=google&amp;utm_content=sag_organic&amp;utm_campaign=sag_organic&amp;srsltid=AfmBOor-imfOtqi7PLfdbHgTMBMGBmUw4QMtv0NyRIEPDQsPKVXRjq1_34Q" xr:uid="{18746FD9-621A-534F-BD3C-93E21654EF99}"/>
    <hyperlink ref="F48" r:id="rId40" display="https://ikkari.com.au/products/good-greens-superblend?variant=44052401488157&amp;country=AU&amp;currency=AUD&amp;utm_medium=product_sync&amp;utm_source=google&amp;utm_content=sag_organic&amp;utm_campaign=sag_organic&amp;srsltid=AfmBOooxWnZ83kXO7mnAUAdCsYgL6tuUjk7I3XGqSOs5Mojb3sLFsCJ9pv4" xr:uid="{740D2D6A-CB07-6844-9C59-E3BC88951401}"/>
    <hyperlink ref="F49" r:id="rId41" xr:uid="{85E43EC3-5F73-944C-B69C-1DE7206C3B56}"/>
    <hyperlink ref="F50" r:id="rId42" xr:uid="{D46F1C0D-9161-6E4E-B425-09CA8482F707}"/>
    <hyperlink ref="F51" r:id="rId43" display="https://itsveego.com/products/veego-greens-peach-mango?variant=42677649801365&amp;country=AU&amp;currency=AUD&amp;utm_medium=product_sync&amp;utm_source=google&amp;utm_content=sag_organic&amp;utm_campaign=sag_organic&amp;srsltid=AfmBOoqxNAsmS24WJKPHlwseCxG7BCBke61FIiXVBFdRGcDXsiYXTTeUPE8" xr:uid="{55956C2D-CF7E-B14E-A59B-41E84829E112}"/>
    <hyperlink ref="F52" r:id="rId44" display="https://www.thecollagen.co/products/tropical-punch-super-beauty-greens-308g?variant=44455186595998&amp;nbt=nb%3Aadwords%3Ax%3A22502133815%3A%3A&amp;nb_adtype=pla&amp;nb_kwd=&amp;nb_ti=&amp;nb_mi=263338778&amp;nb_pc=online&amp;nb_pi=dup2_shopify_AU_8111855239326_44455186595998&amp;nb_ppi=&amp;nb_placement=&amp;nb_li_ms=&amp;nb_lp_ms=&amp;nb_fii=&amp;nb_ap=&amp;nb_mt=&amp;tw_source=google&amp;tw_adid=&amp;tw_campaign=22502133815&amp;gad_source=4&amp;gad_campaignid=22495592283&amp;gbraid=0AAAAACRakUkTE3cpC7f5rRBN5LQapFRCo&amp;gclid=Cj0KCQjwyIPDBhDBARIsAHJyyVjTyINnkl37c8kYz2I9vL4WMELrP_hz3CfqXhp-tb2IDX5K6tgcBaQaAkuhEALw_wcB" xr:uid="{7EAF3888-8BEA-3648-9E26-9AAC621D5AFA}"/>
    <hyperlink ref="F53" r:id="rId45" display="https://lifebotanics.com.au/products/life-botanics-vitality-greens-300g?variant=41295048835212&amp;country=AU&amp;currency=AUD&amp;utm_medium=product_sync&amp;utm_source=google&amp;utm_content=sag_organic&amp;utm_campaign=sag_organic&amp;tw_source=google&amp;tw_adid=&amp;tw_campaign=22473101750&amp;h_ga_id=&amp;h_ad_id=&amp;gad_source=4&amp;gad_campaignid=22466608296&amp;gbraid=0AAAAAocuUZW_h5WQ08j0vE4UsGcqXVT8q&amp;gclid=Cj0KCQjwyIPDBhDBARIsAHJyyVjb21HaNRm7nJq71M0ME_eJTJT6KStDEKlgb3i9oQf-A9-I9G3jJzkaAqDLEALw_wcB" xr:uid="{002AF3EF-FE7D-4248-8CD8-D9741342FBE1}"/>
    <hyperlink ref="F54" r:id="rId46" display="https://www.coles.com.au/product/life-botanics-vitality-greens-450g-6170251?uztq=46abcbb7e16253b0cdc3e6c5bbe6a3f0&amp;cid=col_cpc_Generic%7CColesSupermarkets%7CPMAX%7CHealth&amp;Beauty%7CAustralia%7CBroad&amp;s_kwcid=AL!12693!3!!!!x!!&amp;gad_source=4&amp;gad_campaignid=19971251969&amp;gbraid=0AAAAADzlvJfiLIFSm98-_bNzZjjq7O-R4&amp;gclid=Cj0KCQjwyIPDBhDBARIsAHJyyVhKqC5WBw7kd3eyEuGZCqgQDMppyyjWcKEAtDVOoKf-EApdR6kIFT4aAmJMEALw_wcB&amp;gclsrc=aw.ds" xr:uid="{A2DB5274-2F70-F748-8251-A416F1DE0942}"/>
    <hyperlink ref="F7" r:id="rId47" xr:uid="{7BC754D9-3D07-3448-85DC-25C8F0D7B8AA}"/>
    <hyperlink ref="F55" r:id="rId48" display="https://www.bulknutrients.com.au/products/green-fusion?nbt=nb%3Aadwords%3Ax%3A21811771176%3A%3A&amp;nb_adtype=pla&amp;nb_kwd=&amp;nb_ti=&amp;nb_mi=104835267&amp;nb_pc=online&amp;nb_pi=421-greens&amp;nb_ppi=&amp;nb_placement=&amp;nb_li_ms=&amp;nb_lp_ms=&amp;nb_fii=&amp;nb_ap=&amp;nb_mt=&amp;gad_source=4&amp;gad_campaignid=21822105991&amp;gbraid=0AAAAADjLLMlkydd_vaaTomwLiolmfQybu&amp;gclid=Cj0KCQjwyIPDBhDBARIsAHJyyVhqzbwHDF5IG9Ufjb-E_p4azwKa_W7CZSB7yXNIWQC5fXAxC7noBCUaAhG_EALw_wcB" xr:uid="{5565B00F-E356-0646-9707-6FDA3B77696E}"/>
    <hyperlink ref="F9" r:id="rId49" xr:uid="{BE42DE6D-D81A-3649-9D20-AD160A632D54}"/>
    <hyperlink ref="F10" r:id="rId50" xr:uid="{65D6780C-00B4-F64D-BF8A-F60C1E7C47E6}"/>
    <hyperlink ref="F11" r:id="rId51" xr:uid="{CE0616B8-3CB1-7246-AED0-52341CED0955}"/>
    <hyperlink ref="F56" r:id="rId52" xr:uid="{356F7EC4-A665-F34B-A761-942F6BEA354D}"/>
    <hyperlink ref="F63" r:id="rId53" display="https://www.supplementwarehouse.com.au/products/ultimate-greens-by-b-raw?variant=29385027813443&amp;country=AU&amp;currency=AUD&amp;utm_medium=product_sync&amp;utm_source=google&amp;utm_content=sag_organic&amp;utm_campaign=sag_organic&amp;srsltid=AfmBOoo9sd52jEXK2_hg0eEMHNyMgN8HwaYSSrwh2XfPwIiOSJibrHh9f74" xr:uid="{EF3FB547-A2F4-404B-A3F1-1DF55314DAC8}"/>
    <hyperlink ref="F57" r:id="rId54" xr:uid="{46C7116C-3078-CF40-B0A6-27BB55242670}"/>
    <hyperlink ref="F58" r:id="rId55" display="https://ecotraders.com.au/products/eden-healthfoods-superfood?variant=41284131946561&amp;country=AU&amp;currency=AUD&amp;utm_medium=product_sync&amp;utm_source=google&amp;utm_content=sag_organic&amp;utm_campaign=sag_organic&amp;srsltid=AfmBOoqdDUQ9K257lAWAD4oMfog2w3Efb6y-milGypSrhUn_RKjQLo3MjHY" xr:uid="{778C0DF5-7142-654B-9818-8BDD4D228091}"/>
    <hyperlink ref="F59" r:id="rId56" display="https://www.supplementwarehouse.com.au/products/greens-by-alien-supps?variant=44196343972077&amp;country=AU&amp;currency=AUD&amp;utm_medium=product_sync&amp;utm_source=google&amp;utm_content=sag_organic&amp;utm_campaign=sag_organic&amp;srsltid=AfmBOopJst7jntZZv8cSqJOrai9W9XET7VsptiryDWXaCh_eJmeWyTZz8-w" xr:uid="{2AB6B9FF-8482-7048-BD05-D88D9BC2024E}"/>
    <hyperlink ref="F60" r:id="rId57" xr:uid="{A5AC83F0-6615-334D-B84C-86D6CBB7030E}"/>
    <hyperlink ref="F61" r:id="rId58" xr:uid="{28959EFB-E238-A84A-8972-DAF7E696FA1A}"/>
    <hyperlink ref="F62" r:id="rId59" xr:uid="{E1B8822B-EB2A-A94E-9FA0-D0299F97DDBF}"/>
    <hyperlink ref="F64" r:id="rId60" xr:uid="{E42A939B-F811-2D42-977F-822D4767BA26}"/>
    <hyperlink ref="F65" r:id="rId61" xr:uid="{7B06CC45-67CD-B44E-BBD1-4902982D7404}"/>
    <hyperlink ref="F66" r:id="rId62" xr:uid="{1F80EE75-816D-324D-9501-2C44BDB1623A}"/>
    <hyperlink ref="F88" r:id="rId63" display="https://thevitaminsshoppe.com.au/products/green-nutritionals-by-microrganics-hawaiian-pacifica-spirulina-powder-100g?variant=46875569914154&amp;country=AU&amp;currency=AUD&amp;utm_medium=product_sync&amp;utm_source=google&amp;utm_content=sag_organic&amp;utm_campaign=sag_organic&amp;srsltid=AfmBOoqNWiUSiz9LP3pEiL3uAIyje7kCBW6Yee6jb-O1L0pqSFYLfJXZuYA&amp;gStoreCode=TVS" xr:uid="{FCE2FE12-A024-3E42-9EA6-FD022BBEB42C}"/>
    <hyperlink ref="F87" r:id="rId64" xr:uid="{E74A1D06-5B26-7547-B501-F10C3435C72D}"/>
    <hyperlink ref="F86" r:id="rId65" xr:uid="{1582D6B3-5D86-A54A-99D4-2C9C9D5DB28C}"/>
    <hyperlink ref="F85" r:id="rId66" xr:uid="{30ABBCC3-EB96-B841-9F2A-EAC5986ACB26}"/>
    <hyperlink ref="F84" r:id="rId67" xr:uid="{65451E5D-9B34-C243-9DE1-ADDBF6203E51}"/>
    <hyperlink ref="F83" r:id="rId68" xr:uid="{9B521814-89F7-A045-94C2-2068467B7653}"/>
    <hyperlink ref="F82" r:id="rId69" xr:uid="{F9CF428E-7DEB-FC43-A3FC-2E6AE5DE834A}"/>
    <hyperlink ref="F81" r:id="rId70" xr:uid="{A7A19177-75D6-D940-9673-C2764BE2B9FB}"/>
    <hyperlink ref="F80" r:id="rId71" xr:uid="{740F833D-6334-7C46-9529-0A232075958F}"/>
    <hyperlink ref="F79" r:id="rId72" xr:uid="{30CF0A87-4B25-7B46-8CCB-7EC74648F3BC}"/>
    <hyperlink ref="F78" r:id="rId73" display="https://drkezchirolab.com/products/nourishem-greens-powder?variant=40363170398288&amp;country=AU&amp;currency=AUD&amp;utm_medium=product_sync&amp;utm_source=google&amp;utm_content=sag_organic&amp;utm_campaign=sag_organic&amp;srsltid=AfmBOor6M7-1-6fzqB-KQJT24wD6HL9kEpA7eRQ_mnxLCJJqpFtNrTiaOMU" xr:uid="{BB84A508-9A4D-AB49-BA12-4E1DE4F05F9D}"/>
    <hyperlink ref="F77" r:id="rId74" xr:uid="{23F0610D-75F5-2F4E-9F95-B5E7CC067FAE}"/>
    <hyperlink ref="F76" r:id="rId75" display="https://www.bioblends.com/products/organic-daily-greens-reds?variant=46124585156859&amp;country=NZ&amp;currency=NZD&amp;utm_medium=product_sync&amp;utm_source=google&amp;utm_content=sag_organic&amp;utm_campaign=sag_organic&amp;srsltid=AfmBOorzKAslGCjHfjKEUDK4mGReRls42bmVird2E2mTWCe9RMWf2p7cf0Y" xr:uid="{DF88E820-C779-0947-BB0E-7FD581F9C10D}"/>
    <hyperlink ref="F75" r:id="rId76" display="https://www.evelynfaye.com.au/products/lifestream-greens-super-blend?variant=40746207510625&amp;country=AU&amp;currency=AUD&amp;utm_medium=product_sync&amp;utm_source=google&amp;utm_content=sag_organic&amp;utm_campaign=sag_organic&amp;srsltid=AfmBOop71eW7d7C4IHJgW_wChBV8uPuin38LfPqJt5r7nK0ctViwMC4VUv8" xr:uid="{86C85340-9430-334E-81DA-DD1EF5B072D8}"/>
    <hyperlink ref="F74" r:id="rId77" display="https://orahealth.com.au/products/organic-greens-superpowder?variant=46764000706717&amp;country=AU&amp;currency=AUD&amp;utm_medium=product_sync&amp;utm_source=google&amp;utm_content=sag_organic&amp;utm_campaign=sag_organic&amp;srsltid=AfmBOoqcG6FEc2cTluoIiZUFCsRJI71r35lVOKfDXEeHhyGIwGRBaFzQ9Pw" xr:uid="{1E419997-549D-D045-A210-89649B8DD33D}"/>
    <hyperlink ref="F73" r:id="rId78" display="https://paradisenutrients.com/products/naturesgreensuperfood?variant=45742278279487&amp;country=AU&amp;currency=AUD&amp;utm_medium=product_sync&amp;utm_source=google&amp;utm_content=sag_organic&amp;utm_campaign=sag_organic&amp;srsltid=AfmBOortF4831vSnEIfbP_k5yraPxsmX0IAB_jFEAhfp5ThlILoKLBuAHxI" xr:uid="{426E8BBC-BDAE-5941-9F4A-D55E65F035A8}"/>
    <hyperlink ref="F67" r:id="rId79" xr:uid="{4205FB65-7423-8D46-B052-1271941AAD7B}"/>
    <hyperlink ref="F68" r:id="rId80" xr:uid="{D3446061-D976-E04B-9388-F897E7EBE96F}"/>
    <hyperlink ref="F69" r:id="rId81" xr:uid="{6EB469BE-9707-FC41-BACA-A578B3BCDBA6}"/>
    <hyperlink ref="F70" r:id="rId82" xr:uid="{EA05DAE0-807D-1641-8935-1B68481C7427}"/>
    <hyperlink ref="F71" r:id="rId83" display="https://www.mrvitamins.com.au/products/biogenesis-organic-super-greens-powder?country=AU&amp;currency=AUD&amp;utm_medium=product_sync&amp;utm_source=google&amp;utm_content=sag_organic&amp;utm_campaign=sag_organic&amp;srsltid=AfmBOopsEczmCO28ee2yBhrP_gt1ymytJkEkk4ntW5od0vmuPvOBVqrfZwg" xr:uid="{178BC35A-39F8-B745-AFD8-EA6BE9F44221}"/>
    <hyperlink ref="F72" r:id="rId84" display="https://justblends.com.au/products/supergreens-200g?variant=36197611962520&amp;country=AU&amp;currency=AUD&amp;utm_medium=product_sync&amp;utm_source=google&amp;utm_content=sag_organic&amp;utm_campaign=sag_organic&amp;srsltid=AfmBOorT2ezKmlSvJ_aZ58UWkj2rBuOj5Z0qPfzKKr5M00wU9WamGTotFiI" xr:uid="{AB3BFA18-E416-5E49-9434-05D9D37684B4}"/>
    <hyperlink ref="F8" r:id="rId85" xr:uid="{E97EA8A5-FA79-7B4C-869C-629868EA7398}"/>
    <hyperlink ref="F13" r:id="rId86" xr:uid="{5CB61736-8F58-1C4D-8153-08107FFA87EF}"/>
    <hyperlink ref="F23" r:id="rId87" xr:uid="{CFB34951-9D90-4D44-8EF0-746A82E467AF}"/>
  </hyperlinks>
  <pageMargins left="0.7" right="0.7" top="0.75" bottom="0.75" header="0.3" footer="0.3"/>
  <pageSetup paperSize="9" fitToWidth="0" fitToHeight="0" orientation="landscape" horizontalDpi="0" verticalDpi="0"/>
  <drawing r:id="rId88"/>
  <tableParts count="1">
    <tablePart r:id="rId8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Yichun Zhang</dc:creator>
  <cp:keywords/>
  <dc:description/>
  <cp:lastModifiedBy/>
  <cp:revision/>
  <dcterms:created xsi:type="dcterms:W3CDTF">2025-06-29T07:26:31Z</dcterms:created>
  <dcterms:modified xsi:type="dcterms:W3CDTF">2025-07-08T10:28:44Z</dcterms:modified>
  <cp:category/>
  <cp:contentStatus/>
</cp:coreProperties>
</file>